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HP\忍者HP\souko\old\mekimeki52\"/>
    </mc:Choice>
  </mc:AlternateContent>
  <workbookProtection workbookAlgorithmName="SHA-512" workbookHashValue="skBAwKOSqVw7hVHrq5rj+ccevNAnRl0ZHYzNb1mVtdFrw8wZEQQKh7fIFeMAIccgpQwIXtPha5qyBwNkaY1m+w==" workbookSaltValue="lqupKU5ZLsQgQhICYpV42Q==" workbookSpinCount="100000" lockStructure="1"/>
  <bookViews>
    <workbookView xWindow="360" yWindow="90" windowWidth="9675" windowHeight="10065"/>
  </bookViews>
  <sheets>
    <sheet name="印刷シート" sheetId="1" r:id="rId1"/>
    <sheet name="Sheet2" sheetId="2" state="hidden" r:id="rId2"/>
    <sheet name="Sheet3" sheetId="3" state="hidden" r:id="rId3"/>
  </sheets>
  <definedNames>
    <definedName name="date1">Sheet2!$B$7:$D$16</definedName>
    <definedName name="date2">Sheet2!$G$7:$I$16</definedName>
    <definedName name="date3">Sheet2!$L$7:$N$32</definedName>
    <definedName name="date4">Sheet2!$Q$7:$S$15</definedName>
    <definedName name="list1">Sheet2!$B$1:$D$5</definedName>
    <definedName name="list2">Sheet2!$G$1:$I$5</definedName>
    <definedName name="list3">Sheet2!$L$1:$N$5</definedName>
    <definedName name="_xlnm.Print_Area" localSheetId="0">印刷シート!$A$3:$BM$39</definedName>
  </definedNames>
  <calcPr calcId="152511"/>
</workbook>
</file>

<file path=xl/calcChain.xml><?xml version="1.0" encoding="utf-8"?>
<calcChain xmlns="http://schemas.openxmlformats.org/spreadsheetml/2006/main">
  <c r="K32" i="2" l="1"/>
  <c r="K31" i="2"/>
  <c r="K30" i="2"/>
  <c r="K29" i="2"/>
  <c r="K28" i="2"/>
  <c r="K27" i="2"/>
  <c r="K26" i="2"/>
  <c r="K25" i="2"/>
  <c r="K24" i="2"/>
  <c r="K23" i="2"/>
  <c r="K22" i="2"/>
  <c r="K21" i="2"/>
  <c r="K20" i="2"/>
  <c r="K19" i="2"/>
  <c r="K18" i="2"/>
  <c r="K17" i="2"/>
  <c r="K16" i="2"/>
  <c r="K15" i="2"/>
  <c r="K14" i="2"/>
  <c r="K13" i="2"/>
  <c r="K12" i="2"/>
  <c r="K11" i="2"/>
  <c r="K10" i="2"/>
  <c r="K9" i="2"/>
  <c r="K8" i="2"/>
  <c r="A16" i="2"/>
  <c r="A15" i="2"/>
  <c r="A14" i="2"/>
  <c r="A13" i="2"/>
  <c r="A12" i="2"/>
  <c r="A11" i="2"/>
  <c r="A10" i="2"/>
  <c r="A9" i="2"/>
  <c r="A8" i="2"/>
  <c r="K7" i="2"/>
  <c r="P15" i="2"/>
  <c r="P14" i="2"/>
  <c r="P13" i="2"/>
  <c r="P12" i="2"/>
  <c r="P11" i="2"/>
  <c r="P10" i="2"/>
  <c r="P9" i="2"/>
  <c r="P8" i="2"/>
  <c r="P7" i="2"/>
  <c r="Q11" i="2" l="1"/>
  <c r="Q15" i="2"/>
  <c r="Q9" i="2"/>
  <c r="Q12" i="2"/>
  <c r="Q13" i="2"/>
  <c r="Q7" i="2"/>
  <c r="L13" i="2"/>
  <c r="Q8" i="2"/>
  <c r="Q10" i="2"/>
  <c r="Q14" i="2"/>
  <c r="L9" i="2"/>
  <c r="L21" i="2"/>
  <c r="L17" i="2"/>
  <c r="L10" i="2"/>
  <c r="L27" i="2"/>
  <c r="L25" i="2"/>
  <c r="L29" i="2"/>
  <c r="L15" i="2"/>
  <c r="L26" i="2"/>
  <c r="L11" i="2"/>
  <c r="L14" i="2"/>
  <c r="L19" i="2"/>
  <c r="L22" i="2"/>
  <c r="L30" i="2"/>
  <c r="L12" i="2"/>
  <c r="L20" i="2"/>
  <c r="L28" i="2"/>
  <c r="L18" i="2"/>
  <c r="L23" i="2"/>
  <c r="L31" i="2"/>
  <c r="L8" i="2"/>
  <c r="L16" i="2"/>
  <c r="L24" i="2"/>
  <c r="L32" i="2"/>
  <c r="L7" i="2"/>
  <c r="K5" i="2"/>
  <c r="K4" i="2"/>
  <c r="K3" i="2"/>
  <c r="K2" i="2"/>
  <c r="F5" i="2"/>
  <c r="F4" i="2"/>
  <c r="F3" i="2"/>
  <c r="F2" i="2"/>
  <c r="A5" i="2"/>
  <c r="A4" i="2"/>
  <c r="A3" i="2"/>
  <c r="A2" i="2"/>
  <c r="N4" i="2" l="1"/>
  <c r="M4" i="2"/>
  <c r="M2" i="2"/>
  <c r="N2" i="2"/>
  <c r="M1" i="2"/>
  <c r="N1" i="2"/>
  <c r="H4" i="2"/>
  <c r="I4" i="2"/>
  <c r="I2" i="2"/>
  <c r="H2" i="2"/>
  <c r="I1" i="2"/>
  <c r="D2" i="2"/>
  <c r="H1" i="2"/>
  <c r="C2" i="2"/>
  <c r="C1" i="2"/>
  <c r="D1" i="2"/>
  <c r="C4" i="2"/>
  <c r="D4" i="2"/>
  <c r="L5" i="2"/>
  <c r="L4" i="2"/>
  <c r="L2" i="2"/>
  <c r="G4" i="2"/>
  <c r="L3" i="2"/>
  <c r="G1" i="2"/>
  <c r="G5" i="2"/>
  <c r="G2" i="2"/>
  <c r="G3" i="2"/>
  <c r="L1" i="2"/>
  <c r="B4" i="2"/>
  <c r="B5" i="2"/>
  <c r="B2" i="2"/>
  <c r="B1" i="2"/>
  <c r="B3" i="2"/>
  <c r="F16" i="2"/>
  <c r="F15" i="2"/>
  <c r="F14" i="2"/>
  <c r="F13" i="2"/>
  <c r="F12" i="2"/>
  <c r="F11" i="2"/>
  <c r="F10" i="2"/>
  <c r="F9" i="2"/>
  <c r="F8" i="2"/>
  <c r="F7" i="2" l="1"/>
  <c r="G7" i="2" s="1"/>
  <c r="A7" i="2"/>
  <c r="B8" i="2" l="1"/>
  <c r="B13" i="2"/>
  <c r="B12" i="2"/>
  <c r="B10" i="2"/>
  <c r="B11" i="2"/>
  <c r="B16" i="2"/>
  <c r="B14" i="2"/>
  <c r="B15" i="2"/>
  <c r="B9" i="2"/>
  <c r="B7" i="2"/>
  <c r="G9" i="2"/>
  <c r="G15" i="2"/>
  <c r="G13" i="2"/>
  <c r="G12" i="2"/>
  <c r="G16" i="2"/>
  <c r="G10" i="2"/>
  <c r="G11" i="2"/>
  <c r="G8" i="2"/>
  <c r="G14" i="2"/>
  <c r="N3" i="2" l="1"/>
  <c r="M3" i="2"/>
  <c r="H3" i="2"/>
  <c r="I3" i="2"/>
  <c r="D3" i="2"/>
  <c r="C3" i="2"/>
  <c r="M5" i="2"/>
  <c r="N5" i="2"/>
  <c r="H5" i="2"/>
  <c r="E39" i="1"/>
  <c r="I5" i="2"/>
  <c r="A39" i="1"/>
  <c r="A27" i="1"/>
  <c r="E27" i="1"/>
  <c r="D5" i="2"/>
  <c r="C5" i="2"/>
  <c r="AA27" i="1" l="1"/>
  <c r="BA27" i="1"/>
  <c r="AE27" i="1"/>
  <c r="AR39" i="1"/>
  <c r="AN39" i="1"/>
  <c r="BE39" i="1"/>
  <c r="BA39" i="1"/>
  <c r="AA39" i="1"/>
  <c r="R39" i="1"/>
  <c r="AR27" i="1"/>
  <c r="I39" i="1"/>
  <c r="R27" i="1"/>
  <c r="N39" i="1"/>
  <c r="AE39" i="1"/>
  <c r="AN27" i="1"/>
  <c r="BE27" i="1"/>
  <c r="N27" i="1"/>
  <c r="BA15" i="1"/>
  <c r="A15" i="1"/>
  <c r="E15" i="1"/>
  <c r="BE15" i="1"/>
  <c r="R15" i="1"/>
  <c r="AR15" i="1"/>
  <c r="AE15" i="1"/>
  <c r="N15" i="1"/>
  <c r="AN15" i="1"/>
  <c r="AA15" i="1"/>
  <c r="I15" i="1" l="1"/>
</calcChain>
</file>

<file path=xl/sharedStrings.xml><?xml version="1.0" encoding="utf-8"?>
<sst xmlns="http://schemas.openxmlformats.org/spreadsheetml/2006/main" count="78" uniqueCount="9">
  <si>
    <t>+</t>
    <phoneticPr fontId="1"/>
  </si>
  <si>
    <t>+</t>
  </si>
  <si>
    <t>＝</t>
    <phoneticPr fontId="1"/>
  </si>
  <si>
    <t>　</t>
    <phoneticPr fontId="1"/>
  </si>
  <si>
    <t>＝</t>
  </si>
  <si>
    <t>＋</t>
    <phoneticPr fontId="1"/>
  </si>
  <si>
    <t>なまえ（　　　　　　　　　　　　　　　　　　　　　　　　）</t>
    <phoneticPr fontId="1"/>
  </si>
  <si>
    <t>10までの繰り上がりのない、一位数同士の加法のプリントです。
時間があれば加えられるタイルに赤、加えるタイルに青などの色を塗らせ、答えのタイルにも同様に色を塗らせて、単に数字だけのたし算ではなく、量を意識してたし算をさせます。</t>
    <rPh sb="14" eb="16">
      <t>イチイ</t>
    </rPh>
    <rPh sb="16" eb="17">
      <t>スウ</t>
    </rPh>
    <rPh sb="17" eb="19">
      <t>ドウシ</t>
    </rPh>
    <rPh sb="20" eb="22">
      <t>カホウ</t>
    </rPh>
    <rPh sb="31" eb="33">
      <t>ジカン</t>
    </rPh>
    <rPh sb="37" eb="38">
      <t>クワ</t>
    </rPh>
    <rPh sb="46" eb="47">
      <t>アカ</t>
    </rPh>
    <rPh sb="48" eb="49">
      <t>クワ</t>
    </rPh>
    <rPh sb="55" eb="56">
      <t>アオ</t>
    </rPh>
    <rPh sb="59" eb="60">
      <t>イロ</t>
    </rPh>
    <rPh sb="61" eb="62">
      <t>ヌ</t>
    </rPh>
    <rPh sb="65" eb="66">
      <t>コタ</t>
    </rPh>
    <rPh sb="73" eb="75">
      <t>ドウヨウ</t>
    </rPh>
    <rPh sb="76" eb="77">
      <t>イロ</t>
    </rPh>
    <rPh sb="78" eb="79">
      <t>ヌ</t>
    </rPh>
    <rPh sb="83" eb="84">
      <t>タン</t>
    </rPh>
    <rPh sb="85" eb="87">
      <t>スウジ</t>
    </rPh>
    <rPh sb="92" eb="93">
      <t>ザン</t>
    </rPh>
    <rPh sb="98" eb="99">
      <t>リョウ</t>
    </rPh>
    <rPh sb="100" eb="102">
      <t>イシキ</t>
    </rPh>
    <rPh sb="106" eb="107">
      <t>ザン</t>
    </rPh>
    <phoneticPr fontId="1"/>
  </si>
  <si>
    <t>ブロックたしざんを　しよう。２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</si>
</sst>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HGP教科書体"/>
      <family val="1"/>
      <charset val="128"/>
    </font>
    <font>
      <sz val="22"/>
      <name val="HGP教科書体"/>
      <family val="1"/>
      <charset val="128"/>
    </font>
    <font>
      <sz val="24"/>
      <name val="HGP教科書体"/>
      <family val="1"/>
      <charset val="128"/>
    </font>
    <font>
      <sz val="20"/>
      <name val="HGP教科書体"/>
      <family val="1"/>
      <charset val="128"/>
    </font>
    <font>
      <sz val="14"/>
      <name val="HGP教科書体"/>
      <family val="1"/>
      <charset val="128"/>
    </font>
    <font>
      <sz val="14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24"/>
      <color theme="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56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4" xfId="0" applyFont="1" applyBorder="1">
      <alignment vertical="center"/>
    </xf>
    <xf numFmtId="0" fontId="4" fillId="0" borderId="5" xfId="0" applyFont="1" applyBorder="1" applyAlignment="1">
      <alignment horizontal="center" vertical="center"/>
    </xf>
    <xf numFmtId="0" fontId="2" fillId="0" borderId="6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Border="1">
      <alignment vertical="center"/>
    </xf>
    <xf numFmtId="0" fontId="0" fillId="0" borderId="6" xfId="0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14" xfId="0" quotePrefix="1" applyFont="1" applyBorder="1" applyAlignment="1">
      <alignment horizontal="center" vertical="center"/>
    </xf>
    <xf numFmtId="0" fontId="5" fillId="0" borderId="14" xfId="0" quotePrefix="1" applyFont="1" applyBorder="1" applyAlignment="1">
      <alignment horizontal="center" vertical="center"/>
    </xf>
    <xf numFmtId="0" fontId="3" fillId="0" borderId="11" xfId="0" applyFont="1" applyBorder="1" applyAlignment="1">
      <alignment vertical="center" shrinkToFit="1"/>
    </xf>
    <xf numFmtId="0" fontId="2" fillId="0" borderId="1" xfId="0" applyFont="1" applyBorder="1" applyAlignment="1">
      <alignment vertical="center" shrinkToFit="1"/>
    </xf>
    <xf numFmtId="0" fontId="2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3" xfId="0" applyBorder="1" applyAlignment="1">
      <alignment vertical="center"/>
    </xf>
    <xf numFmtId="0" fontId="2" fillId="0" borderId="12" xfId="0" applyFont="1" applyBorder="1" applyAlignment="1">
      <alignment vertical="center" shrinkToFit="1"/>
    </xf>
    <xf numFmtId="0" fontId="2" fillId="0" borderId="2" xfId="0" applyFont="1" applyBorder="1" applyAlignment="1">
      <alignment vertical="center" shrinkToFit="1"/>
    </xf>
    <xf numFmtId="0" fontId="0" fillId="0" borderId="2" xfId="0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0" xfId="0" quotePrefix="1" applyFont="1" applyBorder="1" applyAlignment="1">
      <alignment horizontal="center" vertical="center"/>
    </xf>
    <xf numFmtId="0" fontId="5" fillId="0" borderId="0" xfId="0" quotePrefix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3" fillId="0" borderId="14" xfId="0" applyFont="1" applyBorder="1" applyAlignment="1">
      <alignment vertical="center" shrinkToFit="1"/>
    </xf>
    <xf numFmtId="0" fontId="0" fillId="0" borderId="14" xfId="0" applyBorder="1" applyAlignment="1">
      <alignment vertical="center" shrinkToFit="1"/>
    </xf>
    <xf numFmtId="0" fontId="3" fillId="0" borderId="14" xfId="0" applyFont="1" applyBorder="1" applyAlignment="1">
      <alignment horizontal="right" vertical="center" shrinkToFit="1"/>
    </xf>
    <xf numFmtId="0" fontId="0" fillId="0" borderId="14" xfId="0" applyBorder="1" applyAlignment="1">
      <alignment horizontal="right" vertical="center"/>
    </xf>
  </cellXfs>
  <cellStyles count="1">
    <cellStyle name="標準" xfId="0" builtinId="0"/>
  </cellStyles>
  <dxfs count="320"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mediumGray"/>
      </fill>
    </dxf>
    <dxf>
      <fill>
        <patternFill patternType="lightDown"/>
      </fill>
    </dxf>
    <dxf>
      <fill>
        <patternFill patternType="mediumGray"/>
      </fill>
    </dxf>
    <dxf>
      <fill>
        <patternFill patternType="lightDown"/>
      </fill>
    </dxf>
    <dxf>
      <fill>
        <patternFill patternType="mediumGray"/>
      </fill>
    </dxf>
    <dxf>
      <fill>
        <patternFill patternType="lightDown"/>
      </fill>
    </dxf>
    <dxf>
      <fill>
        <patternFill patternType="mediumGray"/>
      </fill>
    </dxf>
    <dxf>
      <fill>
        <patternFill patternType="lightDown"/>
      </fill>
    </dxf>
    <dxf>
      <fill>
        <patternFill patternType="mediumGray"/>
      </fill>
    </dxf>
    <dxf>
      <fill>
        <patternFill patternType="lightDown"/>
      </fill>
    </dxf>
    <dxf>
      <fill>
        <patternFill patternType="mediumGray"/>
      </fill>
    </dxf>
    <dxf>
      <fill>
        <patternFill patternType="lightDown"/>
      </fill>
    </dxf>
    <dxf>
      <fill>
        <patternFill patternType="mediumGray"/>
      </fill>
    </dxf>
    <dxf>
      <fill>
        <patternFill patternType="lightDown"/>
      </fill>
    </dxf>
    <dxf>
      <fill>
        <patternFill patternType="mediumGray"/>
      </fill>
    </dxf>
    <dxf>
      <fill>
        <patternFill patternType="lightDown"/>
      </fill>
    </dxf>
    <dxf>
      <fill>
        <patternFill patternType="mediumGray"/>
      </fill>
    </dxf>
    <dxf>
      <fill>
        <patternFill patternType="lightDown"/>
      </fill>
    </dxf>
    <dxf>
      <fill>
        <patternFill patternType="mediumGray">
          <bgColor indexed="65"/>
        </patternFill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65</xdr:col>
          <xdr:colOff>323850</xdr:colOff>
          <xdr:row>0</xdr:row>
          <xdr:rowOff>0</xdr:rowOff>
        </xdr:from>
        <xdr:to>
          <xdr:col>66</xdr:col>
          <xdr:colOff>285750</xdr:colOff>
          <xdr:row>2</xdr:row>
          <xdr:rowOff>342900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M39"/>
  <sheetViews>
    <sheetView showGridLines="0" showRowColHeaders="0" tabSelected="1" zoomScaleNormal="100" workbookViewId="0">
      <selection activeCell="A4" sqref="A4"/>
    </sheetView>
  </sheetViews>
  <sheetFormatPr defaultRowHeight="13.5"/>
  <cols>
    <col min="1" max="65" width="2.375" style="1" customWidth="1"/>
    <col min="66" max="16384" width="9" style="1"/>
  </cols>
  <sheetData>
    <row r="1" spans="1:65" ht="60" customHeight="1">
      <c r="A1" s="50" t="s">
        <v>7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</row>
    <row r="2" spans="1:65" ht="9.9499999999999993" customHeight="1"/>
    <row r="3" spans="1:65" ht="28.5" customHeight="1" thickBot="1">
      <c r="A3" s="52" t="s">
        <v>8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4" t="s">
        <v>6</v>
      </c>
      <c r="AH3" s="55"/>
      <c r="AI3" s="55"/>
      <c r="AJ3" s="55"/>
      <c r="AK3" s="55"/>
      <c r="AL3" s="55"/>
      <c r="AM3" s="55"/>
      <c r="AN3" s="55"/>
      <c r="AO3" s="55"/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55"/>
      <c r="BE3" s="55"/>
      <c r="BF3" s="55"/>
      <c r="BG3" s="55"/>
      <c r="BH3" s="55"/>
      <c r="BI3" s="55"/>
      <c r="BJ3" s="55"/>
      <c r="BK3" s="55"/>
      <c r="BL3" s="55"/>
      <c r="BM3" s="55"/>
    </row>
    <row r="4" spans="1:65" ht="3.75" customHeight="1">
      <c r="A4" s="15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20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21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20"/>
      <c r="AO4" s="17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22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9"/>
    </row>
    <row r="5" spans="1:65" ht="14.25" customHeight="1">
      <c r="A5" s="2"/>
      <c r="B5" s="8"/>
      <c r="C5" s="4"/>
      <c r="D5" s="10"/>
      <c r="E5" s="6"/>
      <c r="F5" s="8"/>
      <c r="G5" s="5"/>
      <c r="H5" s="5"/>
      <c r="I5" s="5"/>
      <c r="J5" s="8"/>
      <c r="K5" s="35"/>
      <c r="L5" s="36"/>
      <c r="M5" s="5"/>
      <c r="N5" s="4"/>
      <c r="O5" s="8"/>
      <c r="P5" s="4"/>
      <c r="Q5" s="10"/>
      <c r="R5" s="6"/>
      <c r="S5" s="8"/>
      <c r="T5" s="5"/>
      <c r="U5" s="5"/>
      <c r="V5" s="5"/>
      <c r="W5" s="8"/>
      <c r="X5" s="35"/>
      <c r="Y5" s="36"/>
      <c r="Z5" s="6"/>
      <c r="AA5" s="5"/>
      <c r="AB5" s="8"/>
      <c r="AC5" s="4"/>
      <c r="AD5" s="10"/>
      <c r="AE5" s="6"/>
      <c r="AF5" s="8"/>
      <c r="AG5" s="5"/>
      <c r="AH5" s="5"/>
      <c r="AI5" s="5"/>
      <c r="AJ5" s="8"/>
      <c r="AK5" s="35"/>
      <c r="AL5" s="36"/>
      <c r="AM5" s="5"/>
      <c r="AN5" s="4"/>
      <c r="AO5" s="8"/>
      <c r="AP5" s="4"/>
      <c r="AQ5" s="10"/>
      <c r="AR5" s="6"/>
      <c r="AS5" s="8"/>
      <c r="AT5" s="5"/>
      <c r="AU5" s="5"/>
      <c r="AV5" s="5"/>
      <c r="AW5" s="8"/>
      <c r="AX5" s="35"/>
      <c r="AY5" s="36"/>
      <c r="AZ5" s="6"/>
      <c r="BA5" s="5"/>
      <c r="BB5" s="8"/>
      <c r="BC5" s="4"/>
      <c r="BD5" s="10"/>
      <c r="BE5" s="6"/>
      <c r="BF5" s="8"/>
      <c r="BG5" s="5"/>
      <c r="BH5" s="5"/>
      <c r="BI5" s="5"/>
      <c r="BJ5" s="8"/>
      <c r="BK5" s="35"/>
      <c r="BL5" s="36"/>
      <c r="BM5" s="7"/>
    </row>
    <row r="6" spans="1:65" ht="14.25" customHeight="1">
      <c r="A6" s="2"/>
      <c r="B6" s="8"/>
      <c r="C6" s="4"/>
      <c r="D6" s="10"/>
      <c r="E6" s="6"/>
      <c r="F6" s="8"/>
      <c r="G6" s="5"/>
      <c r="H6" s="5"/>
      <c r="I6" s="5"/>
      <c r="J6" s="8"/>
      <c r="K6" s="35"/>
      <c r="L6" s="36"/>
      <c r="M6" s="5"/>
      <c r="N6" s="4"/>
      <c r="O6" s="8"/>
      <c r="P6" s="4"/>
      <c r="Q6" s="10"/>
      <c r="R6" s="6"/>
      <c r="S6" s="8"/>
      <c r="T6" s="5"/>
      <c r="U6" s="5"/>
      <c r="V6" s="5"/>
      <c r="W6" s="8"/>
      <c r="X6" s="35"/>
      <c r="Y6" s="36"/>
      <c r="Z6" s="6"/>
      <c r="AA6" s="5"/>
      <c r="AB6" s="8"/>
      <c r="AC6" s="4"/>
      <c r="AD6" s="10"/>
      <c r="AE6" s="6"/>
      <c r="AF6" s="8"/>
      <c r="AG6" s="5"/>
      <c r="AH6" s="5"/>
      <c r="AI6" s="5"/>
      <c r="AJ6" s="8"/>
      <c r="AK6" s="35"/>
      <c r="AL6" s="36"/>
      <c r="AM6" s="5"/>
      <c r="AN6" s="4"/>
      <c r="AO6" s="8"/>
      <c r="AP6" s="4"/>
      <c r="AQ6" s="10"/>
      <c r="AR6" s="6"/>
      <c r="AS6" s="8"/>
      <c r="AT6" s="5"/>
      <c r="AU6" s="5"/>
      <c r="AV6" s="5"/>
      <c r="AW6" s="8"/>
      <c r="AX6" s="35"/>
      <c r="AY6" s="36"/>
      <c r="AZ6" s="6"/>
      <c r="BA6" s="5"/>
      <c r="BB6" s="8"/>
      <c r="BC6" s="4"/>
      <c r="BD6" s="10"/>
      <c r="BE6" s="6"/>
      <c r="BF6" s="8"/>
      <c r="BG6" s="5"/>
      <c r="BH6" s="5"/>
      <c r="BI6" s="5"/>
      <c r="BJ6" s="8"/>
      <c r="BK6" s="35"/>
      <c r="BL6" s="36"/>
      <c r="BM6" s="7"/>
    </row>
    <row r="7" spans="1:65" ht="14.25" customHeight="1">
      <c r="A7" s="2"/>
      <c r="B7" s="8"/>
      <c r="C7" s="4"/>
      <c r="D7" s="10"/>
      <c r="E7" s="6"/>
      <c r="F7" s="8"/>
      <c r="G7" s="5"/>
      <c r="H7" s="5"/>
      <c r="I7" s="5"/>
      <c r="J7" s="8"/>
      <c r="K7" s="35"/>
      <c r="L7" s="36"/>
      <c r="M7" s="5"/>
      <c r="N7" s="4"/>
      <c r="O7" s="8"/>
      <c r="P7" s="4"/>
      <c r="Q7" s="10"/>
      <c r="R7" s="6"/>
      <c r="S7" s="8"/>
      <c r="T7" s="5"/>
      <c r="U7" s="5"/>
      <c r="V7" s="5"/>
      <c r="W7" s="8"/>
      <c r="X7" s="35"/>
      <c r="Y7" s="36"/>
      <c r="Z7" s="6"/>
      <c r="AA7" s="5"/>
      <c r="AB7" s="8"/>
      <c r="AC7" s="4"/>
      <c r="AD7" s="10"/>
      <c r="AE7" s="6"/>
      <c r="AF7" s="8"/>
      <c r="AG7" s="5"/>
      <c r="AH7" s="5"/>
      <c r="AI7" s="5"/>
      <c r="AJ7" s="8"/>
      <c r="AK7" s="35"/>
      <c r="AL7" s="36"/>
      <c r="AM7" s="5"/>
      <c r="AN7" s="4"/>
      <c r="AO7" s="8"/>
      <c r="AP7" s="4"/>
      <c r="AQ7" s="10"/>
      <c r="AR7" s="6"/>
      <c r="AS7" s="8"/>
      <c r="AT7" s="5"/>
      <c r="AU7" s="5"/>
      <c r="AV7" s="5"/>
      <c r="AW7" s="8"/>
      <c r="AX7" s="35"/>
      <c r="AY7" s="36"/>
      <c r="AZ7" s="6"/>
      <c r="BA7" s="5"/>
      <c r="BB7" s="8"/>
      <c r="BC7" s="4"/>
      <c r="BD7" s="10"/>
      <c r="BE7" s="6"/>
      <c r="BF7" s="8"/>
      <c r="BG7" s="5"/>
      <c r="BH7" s="5"/>
      <c r="BI7" s="5"/>
      <c r="BJ7" s="8"/>
      <c r="BK7" s="35"/>
      <c r="BL7" s="36"/>
      <c r="BM7" s="7"/>
    </row>
    <row r="8" spans="1:65" ht="14.25" customHeight="1">
      <c r="A8" s="2"/>
      <c r="B8" s="8"/>
      <c r="C8" s="4"/>
      <c r="D8" s="10"/>
      <c r="E8" s="6"/>
      <c r="F8" s="8"/>
      <c r="G8" s="5"/>
      <c r="H8" s="5"/>
      <c r="I8" s="5"/>
      <c r="J8" s="8"/>
      <c r="K8" s="35"/>
      <c r="L8" s="36"/>
      <c r="M8" s="5"/>
      <c r="N8" s="4"/>
      <c r="O8" s="8"/>
      <c r="P8" s="4"/>
      <c r="Q8" s="10"/>
      <c r="R8" s="6"/>
      <c r="S8" s="8"/>
      <c r="T8" s="5"/>
      <c r="U8" s="5"/>
      <c r="V8" s="5"/>
      <c r="W8" s="8"/>
      <c r="X8" s="35"/>
      <c r="Y8" s="36"/>
      <c r="Z8" s="6"/>
      <c r="AA8" s="5"/>
      <c r="AB8" s="8"/>
      <c r="AC8" s="4"/>
      <c r="AD8" s="10"/>
      <c r="AE8" s="6"/>
      <c r="AF8" s="8"/>
      <c r="AG8" s="5"/>
      <c r="AH8" s="5"/>
      <c r="AI8" s="5"/>
      <c r="AJ8" s="8"/>
      <c r="AK8" s="35"/>
      <c r="AL8" s="36"/>
      <c r="AM8" s="5"/>
      <c r="AN8" s="4"/>
      <c r="AO8" s="8"/>
      <c r="AP8" s="4"/>
      <c r="AQ8" s="10"/>
      <c r="AR8" s="6"/>
      <c r="AS8" s="8"/>
      <c r="AT8" s="5"/>
      <c r="AU8" s="5"/>
      <c r="AV8" s="5"/>
      <c r="AW8" s="8"/>
      <c r="AX8" s="35"/>
      <c r="AY8" s="36"/>
      <c r="AZ8" s="6"/>
      <c r="BA8" s="5"/>
      <c r="BB8" s="8"/>
      <c r="BC8" s="4"/>
      <c r="BD8" s="10"/>
      <c r="BE8" s="6"/>
      <c r="BF8" s="8"/>
      <c r="BG8" s="5"/>
      <c r="BH8" s="5"/>
      <c r="BI8" s="5"/>
      <c r="BJ8" s="8"/>
      <c r="BK8" s="35"/>
      <c r="BL8" s="36"/>
      <c r="BM8" s="7"/>
    </row>
    <row r="9" spans="1:65" ht="14.25" customHeight="1" thickBot="1">
      <c r="A9" s="2"/>
      <c r="B9" s="9"/>
      <c r="C9" s="5"/>
      <c r="D9" s="39" t="s">
        <v>5</v>
      </c>
      <c r="E9" s="6"/>
      <c r="F9" s="9"/>
      <c r="G9" s="5"/>
      <c r="H9" s="39" t="s">
        <v>2</v>
      </c>
      <c r="I9" s="5"/>
      <c r="J9" s="9"/>
      <c r="K9" s="35"/>
      <c r="L9" s="36"/>
      <c r="M9" s="5"/>
      <c r="N9" s="4"/>
      <c r="O9" s="9"/>
      <c r="P9" s="5"/>
      <c r="Q9" s="39" t="s">
        <v>5</v>
      </c>
      <c r="R9" s="6"/>
      <c r="S9" s="9"/>
      <c r="T9" s="5"/>
      <c r="U9" s="39" t="s">
        <v>2</v>
      </c>
      <c r="V9" s="5"/>
      <c r="W9" s="9"/>
      <c r="X9" s="35"/>
      <c r="Y9" s="36"/>
      <c r="Z9" s="6"/>
      <c r="AA9" s="5"/>
      <c r="AB9" s="9"/>
      <c r="AC9" s="5"/>
      <c r="AD9" s="39" t="s">
        <v>5</v>
      </c>
      <c r="AE9" s="6"/>
      <c r="AF9" s="9"/>
      <c r="AG9" s="5"/>
      <c r="AH9" s="39" t="s">
        <v>2</v>
      </c>
      <c r="AI9" s="5"/>
      <c r="AJ9" s="9"/>
      <c r="AK9" s="35"/>
      <c r="AL9" s="36"/>
      <c r="AM9" s="5"/>
      <c r="AN9" s="4"/>
      <c r="AO9" s="9"/>
      <c r="AP9" s="5"/>
      <c r="AQ9" s="39" t="s">
        <v>5</v>
      </c>
      <c r="AR9" s="6"/>
      <c r="AS9" s="9"/>
      <c r="AT9" s="5"/>
      <c r="AU9" s="39" t="s">
        <v>2</v>
      </c>
      <c r="AV9" s="5"/>
      <c r="AW9" s="9"/>
      <c r="AX9" s="35"/>
      <c r="AY9" s="36"/>
      <c r="AZ9" s="6"/>
      <c r="BA9" s="5"/>
      <c r="BB9" s="9"/>
      <c r="BC9" s="5"/>
      <c r="BD9" s="39" t="s">
        <v>5</v>
      </c>
      <c r="BE9" s="6"/>
      <c r="BF9" s="9"/>
      <c r="BG9" s="5"/>
      <c r="BH9" s="39" t="s">
        <v>2</v>
      </c>
      <c r="BI9" s="5"/>
      <c r="BJ9" s="9"/>
      <c r="BK9" s="35"/>
      <c r="BL9" s="36"/>
      <c r="BM9" s="7"/>
    </row>
    <row r="10" spans="1:65" ht="14.25" customHeight="1">
      <c r="A10" s="2"/>
      <c r="B10" s="3"/>
      <c r="C10" s="11"/>
      <c r="D10" s="40"/>
      <c r="E10" s="6"/>
      <c r="F10" s="3"/>
      <c r="G10" s="5"/>
      <c r="H10" s="40"/>
      <c r="I10" s="5"/>
      <c r="J10" s="3"/>
      <c r="K10" s="35"/>
      <c r="L10" s="36"/>
      <c r="M10" s="5"/>
      <c r="N10" s="4"/>
      <c r="O10" s="3"/>
      <c r="P10" s="11"/>
      <c r="Q10" s="40"/>
      <c r="R10" s="6"/>
      <c r="S10" s="3"/>
      <c r="T10" s="5"/>
      <c r="U10" s="40"/>
      <c r="V10" s="5"/>
      <c r="W10" s="3"/>
      <c r="X10" s="35"/>
      <c r="Y10" s="36"/>
      <c r="Z10" s="6"/>
      <c r="AA10" s="5"/>
      <c r="AB10" s="3"/>
      <c r="AC10" s="11"/>
      <c r="AD10" s="40"/>
      <c r="AE10" s="6"/>
      <c r="AF10" s="3"/>
      <c r="AG10" s="5"/>
      <c r="AH10" s="40"/>
      <c r="AI10" s="5"/>
      <c r="AJ10" s="3"/>
      <c r="AK10" s="35"/>
      <c r="AL10" s="36"/>
      <c r="AM10" s="5"/>
      <c r="AN10" s="4"/>
      <c r="AO10" s="3"/>
      <c r="AP10" s="11"/>
      <c r="AQ10" s="40"/>
      <c r="AR10" s="6"/>
      <c r="AS10" s="3"/>
      <c r="AT10" s="5"/>
      <c r="AU10" s="40"/>
      <c r="AV10" s="5"/>
      <c r="AW10" s="3"/>
      <c r="AX10" s="35"/>
      <c r="AY10" s="36"/>
      <c r="AZ10" s="6"/>
      <c r="BA10" s="5"/>
      <c r="BB10" s="3"/>
      <c r="BC10" s="11"/>
      <c r="BD10" s="40"/>
      <c r="BE10" s="6"/>
      <c r="BF10" s="3"/>
      <c r="BG10" s="5"/>
      <c r="BH10" s="40"/>
      <c r="BI10" s="5"/>
      <c r="BJ10" s="3"/>
      <c r="BK10" s="35"/>
      <c r="BL10" s="36"/>
      <c r="BM10" s="7"/>
    </row>
    <row r="11" spans="1:65" ht="14.25" customHeight="1">
      <c r="A11" s="2"/>
      <c r="B11" s="8"/>
      <c r="C11" s="4"/>
      <c r="D11" s="5"/>
      <c r="E11" s="6"/>
      <c r="F11" s="8"/>
      <c r="G11" s="5" t="s">
        <v>3</v>
      </c>
      <c r="H11" s="5"/>
      <c r="I11" s="5"/>
      <c r="J11" s="8"/>
      <c r="K11" s="35"/>
      <c r="L11" s="36"/>
      <c r="M11" s="5"/>
      <c r="N11" s="4"/>
      <c r="O11" s="8"/>
      <c r="P11" s="4"/>
      <c r="Q11" s="5"/>
      <c r="R11" s="6"/>
      <c r="S11" s="8"/>
      <c r="T11" s="5" t="s">
        <v>3</v>
      </c>
      <c r="U11" s="5"/>
      <c r="V11" s="5"/>
      <c r="W11" s="8"/>
      <c r="X11" s="35"/>
      <c r="Y11" s="36"/>
      <c r="Z11" s="6"/>
      <c r="AA11" s="5"/>
      <c r="AB11" s="8"/>
      <c r="AC11" s="4"/>
      <c r="AD11" s="5"/>
      <c r="AE11" s="6"/>
      <c r="AF11" s="8"/>
      <c r="AG11" s="5" t="s">
        <v>3</v>
      </c>
      <c r="AH11" s="5"/>
      <c r="AI11" s="5"/>
      <c r="AJ11" s="8"/>
      <c r="AK11" s="35"/>
      <c r="AL11" s="36"/>
      <c r="AM11" s="5"/>
      <c r="AN11" s="4"/>
      <c r="AO11" s="8"/>
      <c r="AP11" s="4"/>
      <c r="AQ11" s="5"/>
      <c r="AR11" s="6"/>
      <c r="AS11" s="8"/>
      <c r="AT11" s="5" t="s">
        <v>3</v>
      </c>
      <c r="AU11" s="5"/>
      <c r="AV11" s="5"/>
      <c r="AW11" s="8"/>
      <c r="AX11" s="35"/>
      <c r="AY11" s="36"/>
      <c r="AZ11" s="6"/>
      <c r="BA11" s="5"/>
      <c r="BB11" s="8"/>
      <c r="BC11" s="4"/>
      <c r="BD11" s="5"/>
      <c r="BE11" s="6"/>
      <c r="BF11" s="8"/>
      <c r="BG11" s="5" t="s">
        <v>3</v>
      </c>
      <c r="BH11" s="5"/>
      <c r="BI11" s="5"/>
      <c r="BJ11" s="8"/>
      <c r="BK11" s="35"/>
      <c r="BL11" s="36"/>
      <c r="BM11" s="7"/>
    </row>
    <row r="12" spans="1:65" ht="14.25" customHeight="1">
      <c r="A12" s="2"/>
      <c r="B12" s="8"/>
      <c r="C12" s="4"/>
      <c r="D12" s="5"/>
      <c r="E12" s="6"/>
      <c r="F12" s="8"/>
      <c r="G12" s="5"/>
      <c r="H12" s="5"/>
      <c r="I12" s="5"/>
      <c r="J12" s="8"/>
      <c r="K12" s="35"/>
      <c r="L12" s="36"/>
      <c r="M12" s="5"/>
      <c r="N12" s="4"/>
      <c r="O12" s="8"/>
      <c r="P12" s="4"/>
      <c r="Q12" s="5"/>
      <c r="R12" s="6"/>
      <c r="S12" s="8"/>
      <c r="T12" s="5"/>
      <c r="U12" s="5"/>
      <c r="V12" s="5"/>
      <c r="W12" s="8"/>
      <c r="X12" s="35"/>
      <c r="Y12" s="36"/>
      <c r="Z12" s="6"/>
      <c r="AA12" s="5"/>
      <c r="AB12" s="8"/>
      <c r="AC12" s="4"/>
      <c r="AD12" s="5"/>
      <c r="AE12" s="6"/>
      <c r="AF12" s="8"/>
      <c r="AG12" s="5"/>
      <c r="AH12" s="5"/>
      <c r="AI12" s="5"/>
      <c r="AJ12" s="8"/>
      <c r="AK12" s="35"/>
      <c r="AL12" s="36"/>
      <c r="AM12" s="5"/>
      <c r="AN12" s="4"/>
      <c r="AO12" s="8"/>
      <c r="AP12" s="4"/>
      <c r="AQ12" s="5"/>
      <c r="AR12" s="6"/>
      <c r="AS12" s="8"/>
      <c r="AT12" s="5"/>
      <c r="AU12" s="5"/>
      <c r="AV12" s="5"/>
      <c r="AW12" s="8"/>
      <c r="AX12" s="35"/>
      <c r="AY12" s="36"/>
      <c r="AZ12" s="6"/>
      <c r="BA12" s="5"/>
      <c r="BB12" s="8"/>
      <c r="BC12" s="4"/>
      <c r="BD12" s="5"/>
      <c r="BE12" s="6"/>
      <c r="BF12" s="8"/>
      <c r="BG12" s="5"/>
      <c r="BH12" s="5"/>
      <c r="BI12" s="5"/>
      <c r="BJ12" s="8"/>
      <c r="BK12" s="35"/>
      <c r="BL12" s="36"/>
      <c r="BM12" s="7"/>
    </row>
    <row r="13" spans="1:65" ht="14.25" customHeight="1">
      <c r="A13" s="2"/>
      <c r="B13" s="8"/>
      <c r="C13" s="4"/>
      <c r="D13" s="5"/>
      <c r="E13" s="6"/>
      <c r="F13" s="8"/>
      <c r="G13" s="5"/>
      <c r="H13" s="5"/>
      <c r="I13" s="5"/>
      <c r="J13" s="8"/>
      <c r="K13" s="35"/>
      <c r="L13" s="36"/>
      <c r="M13" s="5"/>
      <c r="N13" s="4"/>
      <c r="O13" s="8"/>
      <c r="P13" s="4"/>
      <c r="Q13" s="5"/>
      <c r="R13" s="6"/>
      <c r="S13" s="8"/>
      <c r="T13" s="5"/>
      <c r="U13" s="5"/>
      <c r="V13" s="5"/>
      <c r="W13" s="8"/>
      <c r="X13" s="35"/>
      <c r="Y13" s="36"/>
      <c r="Z13" s="6"/>
      <c r="AA13" s="5"/>
      <c r="AB13" s="8"/>
      <c r="AC13" s="4"/>
      <c r="AD13" s="5"/>
      <c r="AE13" s="6"/>
      <c r="AF13" s="8"/>
      <c r="AG13" s="5"/>
      <c r="AH13" s="5"/>
      <c r="AI13" s="5"/>
      <c r="AJ13" s="8"/>
      <c r="AK13" s="35"/>
      <c r="AL13" s="36"/>
      <c r="AM13" s="5"/>
      <c r="AN13" s="4"/>
      <c r="AO13" s="8"/>
      <c r="AP13" s="4"/>
      <c r="AQ13" s="5"/>
      <c r="AR13" s="6"/>
      <c r="AS13" s="8"/>
      <c r="AT13" s="5"/>
      <c r="AU13" s="5"/>
      <c r="AV13" s="5"/>
      <c r="AW13" s="8"/>
      <c r="AX13" s="35"/>
      <c r="AY13" s="36"/>
      <c r="AZ13" s="6"/>
      <c r="BA13" s="5"/>
      <c r="BB13" s="8"/>
      <c r="BC13" s="4"/>
      <c r="BD13" s="5"/>
      <c r="BE13" s="6"/>
      <c r="BF13" s="8"/>
      <c r="BG13" s="5"/>
      <c r="BH13" s="5"/>
      <c r="BI13" s="5"/>
      <c r="BJ13" s="8"/>
      <c r="BK13" s="35"/>
      <c r="BL13" s="36"/>
      <c r="BM13" s="7"/>
    </row>
    <row r="14" spans="1:65" ht="14.25" customHeight="1">
      <c r="A14" s="2"/>
      <c r="B14" s="8"/>
      <c r="C14" s="4"/>
      <c r="D14" s="5"/>
      <c r="E14" s="6"/>
      <c r="F14" s="8"/>
      <c r="G14" s="5"/>
      <c r="H14" s="5"/>
      <c r="I14" s="5"/>
      <c r="J14" s="8"/>
      <c r="K14" s="35"/>
      <c r="L14" s="36"/>
      <c r="M14" s="5"/>
      <c r="N14" s="4"/>
      <c r="O14" s="8"/>
      <c r="P14" s="4"/>
      <c r="Q14" s="5"/>
      <c r="R14" s="6"/>
      <c r="S14" s="8"/>
      <c r="T14" s="5"/>
      <c r="U14" s="5"/>
      <c r="V14" s="5"/>
      <c r="W14" s="8"/>
      <c r="X14" s="35"/>
      <c r="Y14" s="36"/>
      <c r="Z14" s="6"/>
      <c r="AA14" s="5"/>
      <c r="AB14" s="8"/>
      <c r="AC14" s="4"/>
      <c r="AD14" s="5"/>
      <c r="AE14" s="6"/>
      <c r="AF14" s="8"/>
      <c r="AG14" s="5"/>
      <c r="AH14" s="5"/>
      <c r="AI14" s="5"/>
      <c r="AJ14" s="8"/>
      <c r="AK14" s="35"/>
      <c r="AL14" s="36"/>
      <c r="AM14" s="5"/>
      <c r="AN14" s="4"/>
      <c r="AO14" s="8"/>
      <c r="AP14" s="4"/>
      <c r="AQ14" s="5"/>
      <c r="AR14" s="6"/>
      <c r="AS14" s="8"/>
      <c r="AT14" s="5"/>
      <c r="AU14" s="5"/>
      <c r="AV14" s="5"/>
      <c r="AW14" s="8"/>
      <c r="AX14" s="35"/>
      <c r="AY14" s="36"/>
      <c r="AZ14" s="6"/>
      <c r="BA14" s="5"/>
      <c r="BB14" s="8"/>
      <c r="BC14" s="4"/>
      <c r="BD14" s="5"/>
      <c r="BE14" s="6"/>
      <c r="BF14" s="8"/>
      <c r="BG14" s="5"/>
      <c r="BH14" s="5"/>
      <c r="BI14" s="5"/>
      <c r="BJ14" s="8"/>
      <c r="BK14" s="35"/>
      <c r="BL14" s="36"/>
      <c r="BM14" s="7"/>
    </row>
    <row r="15" spans="1:65" ht="32.25" customHeight="1" thickBot="1">
      <c r="A15" s="37">
        <f ca="1">VLOOKUP(1,list1,2,FALSE)</f>
        <v>2</v>
      </c>
      <c r="B15" s="38"/>
      <c r="C15" s="38"/>
      <c r="D15" s="13" t="s">
        <v>0</v>
      </c>
      <c r="E15" s="41">
        <f ca="1">VLOOKUP(1,list1,3,FALSE)</f>
        <v>5</v>
      </c>
      <c r="F15" s="38"/>
      <c r="G15" s="38"/>
      <c r="H15" s="14" t="s">
        <v>2</v>
      </c>
      <c r="I15" s="42">
        <f ca="1">A15+E15</f>
        <v>7</v>
      </c>
      <c r="J15" s="42"/>
      <c r="K15" s="42"/>
      <c r="L15" s="42"/>
      <c r="M15" s="42"/>
      <c r="N15" s="43">
        <f ca="1">VLOOKUP(2,list1,2,FALSE)</f>
        <v>3</v>
      </c>
      <c r="O15" s="38"/>
      <c r="P15" s="38"/>
      <c r="Q15" s="13" t="s">
        <v>1</v>
      </c>
      <c r="R15" s="41">
        <f ca="1">VLOOKUP(2,list1,3,FALSE)</f>
        <v>2</v>
      </c>
      <c r="S15" s="38"/>
      <c r="T15" s="38"/>
      <c r="U15" s="14" t="s">
        <v>4</v>
      </c>
      <c r="V15" s="44"/>
      <c r="W15" s="38"/>
      <c r="X15" s="38"/>
      <c r="Y15" s="38"/>
      <c r="Z15" s="45"/>
      <c r="AA15" s="41">
        <f ca="1">VLOOKUP(3,list1,2,FALSE)</f>
        <v>0</v>
      </c>
      <c r="AB15" s="38"/>
      <c r="AC15" s="38"/>
      <c r="AD15" s="13" t="s">
        <v>1</v>
      </c>
      <c r="AE15" s="41">
        <f ca="1">VLOOKUP(3,list1,3,FALSE)</f>
        <v>1</v>
      </c>
      <c r="AF15" s="38"/>
      <c r="AG15" s="38"/>
      <c r="AH15" s="14" t="s">
        <v>4</v>
      </c>
      <c r="AI15" s="44"/>
      <c r="AJ15" s="38"/>
      <c r="AK15" s="38"/>
      <c r="AL15" s="38"/>
      <c r="AM15" s="38"/>
      <c r="AN15" s="43">
        <f ca="1">VLOOKUP(4,list1,2,FALSE)</f>
        <v>3</v>
      </c>
      <c r="AO15" s="38"/>
      <c r="AP15" s="38"/>
      <c r="AQ15" s="13" t="s">
        <v>1</v>
      </c>
      <c r="AR15" s="41">
        <f ca="1">VLOOKUP(4,list1,3,FALSE)</f>
        <v>4</v>
      </c>
      <c r="AS15" s="38"/>
      <c r="AT15" s="38"/>
      <c r="AU15" s="14" t="s">
        <v>4</v>
      </c>
      <c r="AV15" s="44"/>
      <c r="AW15" s="38"/>
      <c r="AX15" s="38"/>
      <c r="AY15" s="38"/>
      <c r="AZ15" s="45"/>
      <c r="BA15" s="41">
        <f ca="1">VLOOKUP(5,list1,2,FALSE)</f>
        <v>5</v>
      </c>
      <c r="BB15" s="38"/>
      <c r="BC15" s="38"/>
      <c r="BD15" s="13" t="s">
        <v>1</v>
      </c>
      <c r="BE15" s="41">
        <f ca="1">VLOOKUP(5,list1,3,FALSE)</f>
        <v>5</v>
      </c>
      <c r="BF15" s="38"/>
      <c r="BG15" s="38"/>
      <c r="BH15" s="14" t="s">
        <v>4</v>
      </c>
      <c r="BI15" s="44"/>
      <c r="BJ15" s="38"/>
      <c r="BK15" s="38"/>
      <c r="BL15" s="38"/>
      <c r="BM15" s="46"/>
    </row>
    <row r="16" spans="1:65" ht="3.75" customHeight="1">
      <c r="A16" s="23"/>
      <c r="B16" s="24"/>
      <c r="C16" s="24"/>
      <c r="D16" s="25"/>
      <c r="E16" s="12"/>
      <c r="F16" s="24"/>
      <c r="G16" s="24"/>
      <c r="H16" s="26"/>
      <c r="I16" s="27"/>
      <c r="J16" s="27"/>
      <c r="K16" s="27"/>
      <c r="L16" s="27"/>
      <c r="M16" s="27"/>
      <c r="N16" s="28"/>
      <c r="O16" s="24"/>
      <c r="P16" s="24"/>
      <c r="Q16" s="25"/>
      <c r="R16" s="12"/>
      <c r="S16" s="24"/>
      <c r="T16" s="24"/>
      <c r="U16" s="26"/>
      <c r="V16" s="29"/>
      <c r="W16" s="24"/>
      <c r="X16" s="24"/>
      <c r="Y16" s="24"/>
      <c r="Z16" s="30"/>
      <c r="AA16" s="12"/>
      <c r="AB16" s="24"/>
      <c r="AC16" s="24"/>
      <c r="AD16" s="25"/>
      <c r="AE16" s="12"/>
      <c r="AF16" s="24"/>
      <c r="AG16" s="24"/>
      <c r="AH16" s="26"/>
      <c r="AI16" s="29"/>
      <c r="AJ16" s="24"/>
      <c r="AK16" s="24"/>
      <c r="AL16" s="24"/>
      <c r="AM16" s="24"/>
      <c r="AN16" s="28"/>
      <c r="AO16" s="24"/>
      <c r="AP16" s="24"/>
      <c r="AQ16" s="25"/>
      <c r="AR16" s="12"/>
      <c r="AS16" s="24"/>
      <c r="AT16" s="24"/>
      <c r="AU16" s="26"/>
      <c r="AV16" s="29"/>
      <c r="AW16" s="24"/>
      <c r="AX16" s="24"/>
      <c r="AY16" s="24"/>
      <c r="AZ16" s="30"/>
      <c r="BA16" s="12"/>
      <c r="BB16" s="24"/>
      <c r="BC16" s="24"/>
      <c r="BD16" s="25"/>
      <c r="BE16" s="12"/>
      <c r="BF16" s="24"/>
      <c r="BG16" s="24"/>
      <c r="BH16" s="26"/>
      <c r="BI16" s="29"/>
      <c r="BJ16" s="24"/>
      <c r="BK16" s="24"/>
      <c r="BL16" s="24"/>
      <c r="BM16" s="31"/>
    </row>
    <row r="17" spans="1:65" ht="14.25" customHeight="1">
      <c r="A17" s="2"/>
      <c r="B17" s="8"/>
      <c r="C17" s="4"/>
      <c r="D17" s="10"/>
      <c r="E17" s="6"/>
      <c r="F17" s="8"/>
      <c r="G17" s="5"/>
      <c r="H17" s="5"/>
      <c r="I17" s="5"/>
      <c r="J17" s="8"/>
      <c r="K17" s="35"/>
      <c r="L17" s="36"/>
      <c r="M17" s="5"/>
      <c r="N17" s="4"/>
      <c r="O17" s="8"/>
      <c r="P17" s="4"/>
      <c r="Q17" s="10"/>
      <c r="R17" s="6"/>
      <c r="S17" s="8"/>
      <c r="T17" s="5"/>
      <c r="U17" s="5"/>
      <c r="V17" s="5"/>
      <c r="W17" s="8"/>
      <c r="X17" s="35"/>
      <c r="Y17" s="36"/>
      <c r="Z17" s="6"/>
      <c r="AA17" s="5"/>
      <c r="AB17" s="8"/>
      <c r="AC17" s="4"/>
      <c r="AD17" s="10"/>
      <c r="AE17" s="6"/>
      <c r="AF17" s="8"/>
      <c r="AG17" s="5"/>
      <c r="AH17" s="5"/>
      <c r="AI17" s="5"/>
      <c r="AJ17" s="8"/>
      <c r="AK17" s="35"/>
      <c r="AL17" s="36"/>
      <c r="AM17" s="5"/>
      <c r="AN17" s="4"/>
      <c r="AO17" s="8"/>
      <c r="AP17" s="4"/>
      <c r="AQ17" s="10"/>
      <c r="AR17" s="6"/>
      <c r="AS17" s="8"/>
      <c r="AT17" s="5"/>
      <c r="AU17" s="5"/>
      <c r="AV17" s="5"/>
      <c r="AW17" s="8"/>
      <c r="AX17" s="35"/>
      <c r="AY17" s="36"/>
      <c r="AZ17" s="6"/>
      <c r="BA17" s="5"/>
      <c r="BB17" s="8"/>
      <c r="BC17" s="4"/>
      <c r="BD17" s="10"/>
      <c r="BE17" s="6"/>
      <c r="BF17" s="8"/>
      <c r="BG17" s="5"/>
      <c r="BH17" s="5"/>
      <c r="BI17" s="5"/>
      <c r="BJ17" s="8"/>
      <c r="BK17" s="35"/>
      <c r="BL17" s="36"/>
      <c r="BM17" s="7"/>
    </row>
    <row r="18" spans="1:65" ht="14.25" customHeight="1">
      <c r="A18" s="2"/>
      <c r="B18" s="8"/>
      <c r="C18" s="4"/>
      <c r="D18" s="10"/>
      <c r="E18" s="6"/>
      <c r="F18" s="8"/>
      <c r="G18" s="5"/>
      <c r="H18" s="5"/>
      <c r="I18" s="5"/>
      <c r="J18" s="8"/>
      <c r="K18" s="35"/>
      <c r="L18" s="36"/>
      <c r="M18" s="5"/>
      <c r="N18" s="4"/>
      <c r="O18" s="8"/>
      <c r="P18" s="4"/>
      <c r="Q18" s="10"/>
      <c r="R18" s="6"/>
      <c r="S18" s="8"/>
      <c r="T18" s="5"/>
      <c r="U18" s="5"/>
      <c r="V18" s="5"/>
      <c r="W18" s="8"/>
      <c r="X18" s="35"/>
      <c r="Y18" s="36"/>
      <c r="Z18" s="6"/>
      <c r="AA18" s="5"/>
      <c r="AB18" s="8"/>
      <c r="AC18" s="4"/>
      <c r="AD18" s="10"/>
      <c r="AE18" s="6"/>
      <c r="AF18" s="8"/>
      <c r="AG18" s="5"/>
      <c r="AH18" s="5"/>
      <c r="AI18" s="5"/>
      <c r="AJ18" s="8"/>
      <c r="AK18" s="35"/>
      <c r="AL18" s="36"/>
      <c r="AM18" s="5"/>
      <c r="AN18" s="4"/>
      <c r="AO18" s="8"/>
      <c r="AP18" s="4"/>
      <c r="AQ18" s="10"/>
      <c r="AR18" s="6"/>
      <c r="AS18" s="8"/>
      <c r="AT18" s="5"/>
      <c r="AU18" s="5"/>
      <c r="AV18" s="5"/>
      <c r="AW18" s="8"/>
      <c r="AX18" s="35"/>
      <c r="AY18" s="36"/>
      <c r="AZ18" s="6"/>
      <c r="BA18" s="5"/>
      <c r="BB18" s="8"/>
      <c r="BC18" s="4"/>
      <c r="BD18" s="10"/>
      <c r="BE18" s="6"/>
      <c r="BF18" s="8"/>
      <c r="BG18" s="5"/>
      <c r="BH18" s="5"/>
      <c r="BI18" s="5"/>
      <c r="BJ18" s="8"/>
      <c r="BK18" s="35"/>
      <c r="BL18" s="36"/>
      <c r="BM18" s="7"/>
    </row>
    <row r="19" spans="1:65" ht="14.25" customHeight="1">
      <c r="A19" s="2"/>
      <c r="B19" s="8"/>
      <c r="C19" s="4"/>
      <c r="D19" s="10"/>
      <c r="E19" s="6"/>
      <c r="F19" s="8"/>
      <c r="G19" s="5"/>
      <c r="H19" s="5"/>
      <c r="I19" s="5"/>
      <c r="J19" s="8"/>
      <c r="K19" s="35"/>
      <c r="L19" s="36"/>
      <c r="M19" s="5"/>
      <c r="N19" s="4"/>
      <c r="O19" s="8"/>
      <c r="P19" s="4"/>
      <c r="Q19" s="10"/>
      <c r="R19" s="6"/>
      <c r="S19" s="8"/>
      <c r="T19" s="5"/>
      <c r="U19" s="5"/>
      <c r="V19" s="5"/>
      <c r="W19" s="8"/>
      <c r="X19" s="35"/>
      <c r="Y19" s="36"/>
      <c r="Z19" s="6"/>
      <c r="AA19" s="5"/>
      <c r="AB19" s="8"/>
      <c r="AC19" s="4"/>
      <c r="AD19" s="10"/>
      <c r="AE19" s="6"/>
      <c r="AF19" s="8"/>
      <c r="AG19" s="5"/>
      <c r="AH19" s="5"/>
      <c r="AI19" s="5"/>
      <c r="AJ19" s="8"/>
      <c r="AK19" s="35"/>
      <c r="AL19" s="36"/>
      <c r="AM19" s="5"/>
      <c r="AN19" s="4"/>
      <c r="AO19" s="8"/>
      <c r="AP19" s="4"/>
      <c r="AQ19" s="10"/>
      <c r="AR19" s="6"/>
      <c r="AS19" s="8"/>
      <c r="AT19" s="5"/>
      <c r="AU19" s="5"/>
      <c r="AV19" s="5"/>
      <c r="AW19" s="8"/>
      <c r="AX19" s="35"/>
      <c r="AY19" s="36"/>
      <c r="AZ19" s="6"/>
      <c r="BA19" s="5"/>
      <c r="BB19" s="8"/>
      <c r="BC19" s="4"/>
      <c r="BD19" s="10"/>
      <c r="BE19" s="6"/>
      <c r="BF19" s="8"/>
      <c r="BG19" s="5"/>
      <c r="BH19" s="5"/>
      <c r="BI19" s="5"/>
      <c r="BJ19" s="8"/>
      <c r="BK19" s="35"/>
      <c r="BL19" s="36"/>
      <c r="BM19" s="7"/>
    </row>
    <row r="20" spans="1:65" ht="14.25" customHeight="1">
      <c r="A20" s="2"/>
      <c r="B20" s="8"/>
      <c r="C20" s="4"/>
      <c r="D20" s="10"/>
      <c r="E20" s="6"/>
      <c r="F20" s="8"/>
      <c r="G20" s="5"/>
      <c r="H20" s="5"/>
      <c r="I20" s="5"/>
      <c r="J20" s="8"/>
      <c r="K20" s="35"/>
      <c r="L20" s="36"/>
      <c r="M20" s="5"/>
      <c r="N20" s="4"/>
      <c r="O20" s="8"/>
      <c r="P20" s="4"/>
      <c r="Q20" s="10"/>
      <c r="R20" s="6"/>
      <c r="S20" s="8"/>
      <c r="T20" s="5"/>
      <c r="U20" s="5"/>
      <c r="V20" s="5"/>
      <c r="W20" s="8"/>
      <c r="X20" s="35"/>
      <c r="Y20" s="36"/>
      <c r="Z20" s="6"/>
      <c r="AA20" s="5"/>
      <c r="AB20" s="8"/>
      <c r="AC20" s="4"/>
      <c r="AD20" s="10"/>
      <c r="AE20" s="6"/>
      <c r="AF20" s="8"/>
      <c r="AG20" s="5"/>
      <c r="AH20" s="5"/>
      <c r="AI20" s="5"/>
      <c r="AJ20" s="8"/>
      <c r="AK20" s="35"/>
      <c r="AL20" s="36"/>
      <c r="AM20" s="5"/>
      <c r="AN20" s="4"/>
      <c r="AO20" s="8"/>
      <c r="AP20" s="4"/>
      <c r="AQ20" s="10"/>
      <c r="AR20" s="6"/>
      <c r="AS20" s="8"/>
      <c r="AT20" s="5"/>
      <c r="AU20" s="5"/>
      <c r="AV20" s="5"/>
      <c r="AW20" s="8"/>
      <c r="AX20" s="35"/>
      <c r="AY20" s="36"/>
      <c r="AZ20" s="6"/>
      <c r="BA20" s="5"/>
      <c r="BB20" s="8"/>
      <c r="BC20" s="4"/>
      <c r="BD20" s="10"/>
      <c r="BE20" s="6"/>
      <c r="BF20" s="8"/>
      <c r="BG20" s="5"/>
      <c r="BH20" s="5"/>
      <c r="BI20" s="5"/>
      <c r="BJ20" s="8"/>
      <c r="BK20" s="35"/>
      <c r="BL20" s="36"/>
      <c r="BM20" s="7"/>
    </row>
    <row r="21" spans="1:65" ht="14.25" customHeight="1" thickBot="1">
      <c r="A21" s="2"/>
      <c r="B21" s="9"/>
      <c r="C21" s="5"/>
      <c r="D21" s="39" t="s">
        <v>5</v>
      </c>
      <c r="E21" s="6"/>
      <c r="F21" s="9"/>
      <c r="G21" s="5"/>
      <c r="H21" s="39" t="s">
        <v>2</v>
      </c>
      <c r="I21" s="5"/>
      <c r="J21" s="9"/>
      <c r="K21" s="35"/>
      <c r="L21" s="36"/>
      <c r="M21" s="5"/>
      <c r="N21" s="4"/>
      <c r="O21" s="9"/>
      <c r="P21" s="5"/>
      <c r="Q21" s="39" t="s">
        <v>5</v>
      </c>
      <c r="R21" s="6"/>
      <c r="S21" s="9"/>
      <c r="T21" s="5"/>
      <c r="U21" s="39" t="s">
        <v>2</v>
      </c>
      <c r="V21" s="5"/>
      <c r="W21" s="9"/>
      <c r="X21" s="35"/>
      <c r="Y21" s="36"/>
      <c r="Z21" s="6"/>
      <c r="AA21" s="5"/>
      <c r="AB21" s="9"/>
      <c r="AC21" s="5"/>
      <c r="AD21" s="39" t="s">
        <v>5</v>
      </c>
      <c r="AE21" s="6"/>
      <c r="AF21" s="9"/>
      <c r="AG21" s="5"/>
      <c r="AH21" s="39" t="s">
        <v>2</v>
      </c>
      <c r="AI21" s="5"/>
      <c r="AJ21" s="9"/>
      <c r="AK21" s="35"/>
      <c r="AL21" s="36"/>
      <c r="AM21" s="5"/>
      <c r="AN21" s="4"/>
      <c r="AO21" s="9"/>
      <c r="AP21" s="5"/>
      <c r="AQ21" s="39" t="s">
        <v>5</v>
      </c>
      <c r="AR21" s="6"/>
      <c r="AS21" s="9"/>
      <c r="AT21" s="5"/>
      <c r="AU21" s="39" t="s">
        <v>2</v>
      </c>
      <c r="AV21" s="5"/>
      <c r="AW21" s="9"/>
      <c r="AX21" s="35"/>
      <c r="AY21" s="36"/>
      <c r="AZ21" s="6"/>
      <c r="BA21" s="5"/>
      <c r="BB21" s="9"/>
      <c r="BC21" s="5"/>
      <c r="BD21" s="39" t="s">
        <v>5</v>
      </c>
      <c r="BE21" s="6"/>
      <c r="BF21" s="9"/>
      <c r="BG21" s="5"/>
      <c r="BH21" s="39" t="s">
        <v>2</v>
      </c>
      <c r="BI21" s="5"/>
      <c r="BJ21" s="9"/>
      <c r="BK21" s="35"/>
      <c r="BL21" s="36"/>
      <c r="BM21" s="7"/>
    </row>
    <row r="22" spans="1:65" ht="14.25" customHeight="1">
      <c r="A22" s="2"/>
      <c r="B22" s="3"/>
      <c r="C22" s="11"/>
      <c r="D22" s="40"/>
      <c r="E22" s="6"/>
      <c r="F22" s="3"/>
      <c r="G22" s="5"/>
      <c r="H22" s="40"/>
      <c r="I22" s="5"/>
      <c r="J22" s="3"/>
      <c r="K22" s="35"/>
      <c r="L22" s="36"/>
      <c r="M22" s="5"/>
      <c r="N22" s="4"/>
      <c r="O22" s="3"/>
      <c r="P22" s="11"/>
      <c r="Q22" s="40"/>
      <c r="R22" s="6"/>
      <c r="S22" s="3"/>
      <c r="T22" s="5"/>
      <c r="U22" s="40"/>
      <c r="V22" s="5"/>
      <c r="W22" s="3"/>
      <c r="X22" s="35"/>
      <c r="Y22" s="36"/>
      <c r="Z22" s="6"/>
      <c r="AA22" s="5"/>
      <c r="AB22" s="3"/>
      <c r="AC22" s="11"/>
      <c r="AD22" s="40"/>
      <c r="AE22" s="6"/>
      <c r="AF22" s="3"/>
      <c r="AG22" s="5"/>
      <c r="AH22" s="40"/>
      <c r="AI22" s="5"/>
      <c r="AJ22" s="3"/>
      <c r="AK22" s="35"/>
      <c r="AL22" s="36"/>
      <c r="AM22" s="5"/>
      <c r="AN22" s="4"/>
      <c r="AO22" s="3"/>
      <c r="AP22" s="11"/>
      <c r="AQ22" s="40"/>
      <c r="AR22" s="6"/>
      <c r="AS22" s="3"/>
      <c r="AT22" s="5"/>
      <c r="AU22" s="40"/>
      <c r="AV22" s="5"/>
      <c r="AW22" s="3"/>
      <c r="AX22" s="35"/>
      <c r="AY22" s="36"/>
      <c r="AZ22" s="6"/>
      <c r="BA22" s="5"/>
      <c r="BB22" s="3"/>
      <c r="BC22" s="11"/>
      <c r="BD22" s="40"/>
      <c r="BE22" s="6"/>
      <c r="BF22" s="3"/>
      <c r="BG22" s="5"/>
      <c r="BH22" s="40"/>
      <c r="BI22" s="5"/>
      <c r="BJ22" s="3"/>
      <c r="BK22" s="35"/>
      <c r="BL22" s="36"/>
      <c r="BM22" s="7"/>
    </row>
    <row r="23" spans="1:65" ht="14.25" customHeight="1">
      <c r="A23" s="2"/>
      <c r="B23" s="8"/>
      <c r="C23" s="4"/>
      <c r="D23" s="5"/>
      <c r="E23" s="6"/>
      <c r="F23" s="8"/>
      <c r="G23" s="5" t="s">
        <v>3</v>
      </c>
      <c r="H23" s="5"/>
      <c r="I23" s="5"/>
      <c r="J23" s="8"/>
      <c r="K23" s="35"/>
      <c r="L23" s="36"/>
      <c r="M23" s="5"/>
      <c r="N23" s="4"/>
      <c r="O23" s="8"/>
      <c r="P23" s="4"/>
      <c r="Q23" s="5"/>
      <c r="R23" s="6"/>
      <c r="S23" s="8"/>
      <c r="T23" s="5" t="s">
        <v>3</v>
      </c>
      <c r="U23" s="5"/>
      <c r="V23" s="5"/>
      <c r="W23" s="8"/>
      <c r="X23" s="35"/>
      <c r="Y23" s="36"/>
      <c r="Z23" s="6"/>
      <c r="AA23" s="5"/>
      <c r="AB23" s="8"/>
      <c r="AC23" s="4"/>
      <c r="AD23" s="5"/>
      <c r="AE23" s="6"/>
      <c r="AF23" s="8"/>
      <c r="AG23" s="5" t="s">
        <v>3</v>
      </c>
      <c r="AH23" s="5"/>
      <c r="AI23" s="5"/>
      <c r="AJ23" s="8"/>
      <c r="AK23" s="35"/>
      <c r="AL23" s="36"/>
      <c r="AM23" s="5"/>
      <c r="AN23" s="4"/>
      <c r="AO23" s="8"/>
      <c r="AP23" s="4"/>
      <c r="AQ23" s="5"/>
      <c r="AR23" s="6"/>
      <c r="AS23" s="8"/>
      <c r="AT23" s="5" t="s">
        <v>3</v>
      </c>
      <c r="AU23" s="5"/>
      <c r="AV23" s="5"/>
      <c r="AW23" s="8"/>
      <c r="AX23" s="35"/>
      <c r="AY23" s="36"/>
      <c r="AZ23" s="6"/>
      <c r="BA23" s="5"/>
      <c r="BB23" s="8"/>
      <c r="BC23" s="4"/>
      <c r="BD23" s="5"/>
      <c r="BE23" s="6"/>
      <c r="BF23" s="8"/>
      <c r="BG23" s="5" t="s">
        <v>3</v>
      </c>
      <c r="BH23" s="5"/>
      <c r="BI23" s="5"/>
      <c r="BJ23" s="8"/>
      <c r="BK23" s="35"/>
      <c r="BL23" s="36"/>
      <c r="BM23" s="7"/>
    </row>
    <row r="24" spans="1:65" ht="14.25" customHeight="1">
      <c r="A24" s="2"/>
      <c r="B24" s="8"/>
      <c r="C24" s="4"/>
      <c r="D24" s="5"/>
      <c r="E24" s="6"/>
      <c r="F24" s="8"/>
      <c r="G24" s="5"/>
      <c r="H24" s="5"/>
      <c r="I24" s="5"/>
      <c r="J24" s="8"/>
      <c r="K24" s="35"/>
      <c r="L24" s="36"/>
      <c r="M24" s="5"/>
      <c r="N24" s="4"/>
      <c r="O24" s="8"/>
      <c r="P24" s="4"/>
      <c r="Q24" s="5"/>
      <c r="R24" s="6"/>
      <c r="S24" s="8"/>
      <c r="T24" s="5"/>
      <c r="U24" s="5"/>
      <c r="V24" s="5"/>
      <c r="W24" s="8"/>
      <c r="X24" s="35"/>
      <c r="Y24" s="36"/>
      <c r="Z24" s="6"/>
      <c r="AA24" s="5"/>
      <c r="AB24" s="8"/>
      <c r="AC24" s="4"/>
      <c r="AD24" s="5"/>
      <c r="AE24" s="6"/>
      <c r="AF24" s="8"/>
      <c r="AG24" s="5"/>
      <c r="AH24" s="5"/>
      <c r="AI24" s="5"/>
      <c r="AJ24" s="8"/>
      <c r="AK24" s="35"/>
      <c r="AL24" s="36"/>
      <c r="AM24" s="5"/>
      <c r="AN24" s="4"/>
      <c r="AO24" s="8"/>
      <c r="AP24" s="4"/>
      <c r="AQ24" s="5"/>
      <c r="AR24" s="6"/>
      <c r="AS24" s="8"/>
      <c r="AT24" s="5"/>
      <c r="AU24" s="5"/>
      <c r="AV24" s="5"/>
      <c r="AW24" s="8"/>
      <c r="AX24" s="35"/>
      <c r="AY24" s="36"/>
      <c r="AZ24" s="6"/>
      <c r="BA24" s="5"/>
      <c r="BB24" s="8"/>
      <c r="BC24" s="4"/>
      <c r="BD24" s="5"/>
      <c r="BE24" s="6"/>
      <c r="BF24" s="8"/>
      <c r="BG24" s="5"/>
      <c r="BH24" s="5"/>
      <c r="BI24" s="5"/>
      <c r="BJ24" s="8"/>
      <c r="BK24" s="35"/>
      <c r="BL24" s="36"/>
      <c r="BM24" s="7"/>
    </row>
    <row r="25" spans="1:65" ht="14.25" customHeight="1">
      <c r="A25" s="2"/>
      <c r="B25" s="8"/>
      <c r="C25" s="4"/>
      <c r="D25" s="5"/>
      <c r="E25" s="6"/>
      <c r="F25" s="8"/>
      <c r="G25" s="5"/>
      <c r="H25" s="5"/>
      <c r="I25" s="5"/>
      <c r="J25" s="8"/>
      <c r="K25" s="35"/>
      <c r="L25" s="36"/>
      <c r="M25" s="5"/>
      <c r="N25" s="4"/>
      <c r="O25" s="8"/>
      <c r="P25" s="4"/>
      <c r="Q25" s="5"/>
      <c r="R25" s="6"/>
      <c r="S25" s="8"/>
      <c r="T25" s="5"/>
      <c r="U25" s="5"/>
      <c r="V25" s="5"/>
      <c r="W25" s="8"/>
      <c r="X25" s="35"/>
      <c r="Y25" s="36"/>
      <c r="Z25" s="6"/>
      <c r="AA25" s="5"/>
      <c r="AB25" s="8"/>
      <c r="AC25" s="4"/>
      <c r="AD25" s="5"/>
      <c r="AE25" s="6"/>
      <c r="AF25" s="8"/>
      <c r="AG25" s="5"/>
      <c r="AH25" s="5"/>
      <c r="AI25" s="5"/>
      <c r="AJ25" s="8"/>
      <c r="AK25" s="35"/>
      <c r="AL25" s="36"/>
      <c r="AM25" s="5"/>
      <c r="AN25" s="4"/>
      <c r="AO25" s="8"/>
      <c r="AP25" s="4"/>
      <c r="AQ25" s="5"/>
      <c r="AR25" s="6"/>
      <c r="AS25" s="8"/>
      <c r="AT25" s="5"/>
      <c r="AU25" s="5"/>
      <c r="AV25" s="5"/>
      <c r="AW25" s="8"/>
      <c r="AX25" s="35"/>
      <c r="AY25" s="36"/>
      <c r="AZ25" s="6"/>
      <c r="BA25" s="5"/>
      <c r="BB25" s="8"/>
      <c r="BC25" s="4"/>
      <c r="BD25" s="5"/>
      <c r="BE25" s="6"/>
      <c r="BF25" s="8"/>
      <c r="BG25" s="5"/>
      <c r="BH25" s="5"/>
      <c r="BI25" s="5"/>
      <c r="BJ25" s="8"/>
      <c r="BK25" s="35"/>
      <c r="BL25" s="36"/>
      <c r="BM25" s="7"/>
    </row>
    <row r="26" spans="1:65" ht="14.25" customHeight="1">
      <c r="A26" s="2"/>
      <c r="B26" s="8"/>
      <c r="C26" s="4"/>
      <c r="D26" s="5"/>
      <c r="E26" s="6"/>
      <c r="F26" s="8"/>
      <c r="G26" s="5"/>
      <c r="H26" s="5"/>
      <c r="I26" s="5"/>
      <c r="J26" s="8"/>
      <c r="K26" s="35"/>
      <c r="L26" s="36"/>
      <c r="M26" s="5"/>
      <c r="N26" s="4"/>
      <c r="O26" s="8"/>
      <c r="P26" s="4"/>
      <c r="Q26" s="5"/>
      <c r="R26" s="6"/>
      <c r="S26" s="8"/>
      <c r="T26" s="5"/>
      <c r="U26" s="5"/>
      <c r="V26" s="5"/>
      <c r="W26" s="8"/>
      <c r="X26" s="35"/>
      <c r="Y26" s="36"/>
      <c r="Z26" s="6"/>
      <c r="AA26" s="5"/>
      <c r="AB26" s="8"/>
      <c r="AC26" s="4"/>
      <c r="AD26" s="5"/>
      <c r="AE26" s="6"/>
      <c r="AF26" s="8"/>
      <c r="AG26" s="5"/>
      <c r="AH26" s="5"/>
      <c r="AI26" s="5"/>
      <c r="AJ26" s="8"/>
      <c r="AK26" s="35"/>
      <c r="AL26" s="36"/>
      <c r="AM26" s="5"/>
      <c r="AN26" s="4"/>
      <c r="AO26" s="8"/>
      <c r="AP26" s="4"/>
      <c r="AQ26" s="5"/>
      <c r="AR26" s="6"/>
      <c r="AS26" s="8"/>
      <c r="AT26" s="5"/>
      <c r="AU26" s="5"/>
      <c r="AV26" s="5"/>
      <c r="AW26" s="8"/>
      <c r="AX26" s="35"/>
      <c r="AY26" s="36"/>
      <c r="AZ26" s="6"/>
      <c r="BA26" s="5"/>
      <c r="BB26" s="8"/>
      <c r="BC26" s="4"/>
      <c r="BD26" s="5"/>
      <c r="BE26" s="6"/>
      <c r="BF26" s="8"/>
      <c r="BG26" s="5"/>
      <c r="BH26" s="5"/>
      <c r="BI26" s="5"/>
      <c r="BJ26" s="8"/>
      <c r="BK26" s="35"/>
      <c r="BL26" s="36"/>
      <c r="BM26" s="7"/>
    </row>
    <row r="27" spans="1:65" ht="32.25" customHeight="1" thickBot="1">
      <c r="A27" s="47">
        <f ca="1">VLOOKUP(1,list2,2,FALSE)</f>
        <v>2</v>
      </c>
      <c r="B27" s="42"/>
      <c r="C27" s="42"/>
      <c r="D27" s="13" t="s">
        <v>1</v>
      </c>
      <c r="E27" s="48">
        <f ca="1">VLOOKUP(1,list2,3,FALSE)</f>
        <v>6</v>
      </c>
      <c r="F27" s="42"/>
      <c r="G27" s="42"/>
      <c r="H27" s="14" t="s">
        <v>4</v>
      </c>
      <c r="I27" s="42"/>
      <c r="J27" s="42"/>
      <c r="K27" s="42"/>
      <c r="L27" s="42"/>
      <c r="M27" s="42"/>
      <c r="N27" s="49">
        <f ca="1">VLOOKUP(2,list2,2,FALSE)</f>
        <v>4</v>
      </c>
      <c r="O27" s="42"/>
      <c r="P27" s="42"/>
      <c r="Q27" s="13" t="s">
        <v>1</v>
      </c>
      <c r="R27" s="48">
        <f ca="1">VLOOKUP(2,list2,3,FALSE)</f>
        <v>0</v>
      </c>
      <c r="S27" s="42"/>
      <c r="T27" s="42"/>
      <c r="U27" s="14" t="s">
        <v>4</v>
      </c>
      <c r="V27" s="44"/>
      <c r="W27" s="38"/>
      <c r="X27" s="38"/>
      <c r="Y27" s="38"/>
      <c r="Z27" s="45"/>
      <c r="AA27" s="48">
        <f ca="1">VLOOKUP(3,list2,2,FALSE)</f>
        <v>4</v>
      </c>
      <c r="AB27" s="42"/>
      <c r="AC27" s="42"/>
      <c r="AD27" s="13" t="s">
        <v>1</v>
      </c>
      <c r="AE27" s="48">
        <f ca="1">VLOOKUP(3,list2,3,FALSE)</f>
        <v>6</v>
      </c>
      <c r="AF27" s="42"/>
      <c r="AG27" s="42"/>
      <c r="AH27" s="14" t="s">
        <v>4</v>
      </c>
      <c r="AI27" s="44"/>
      <c r="AJ27" s="38"/>
      <c r="AK27" s="38"/>
      <c r="AL27" s="38"/>
      <c r="AM27" s="38"/>
      <c r="AN27" s="49">
        <f ca="1">VLOOKUP(4,list2,2,FALSE)</f>
        <v>5</v>
      </c>
      <c r="AO27" s="42"/>
      <c r="AP27" s="42"/>
      <c r="AQ27" s="13" t="s">
        <v>1</v>
      </c>
      <c r="AR27" s="48">
        <f ca="1">VLOOKUP(4,list2,3,FALSE)</f>
        <v>1</v>
      </c>
      <c r="AS27" s="42"/>
      <c r="AT27" s="42"/>
      <c r="AU27" s="14" t="s">
        <v>4</v>
      </c>
      <c r="AV27" s="44"/>
      <c r="AW27" s="38"/>
      <c r="AX27" s="38"/>
      <c r="AY27" s="38"/>
      <c r="AZ27" s="45"/>
      <c r="BA27" s="48">
        <f ca="1">VLOOKUP(5,list2,2,FALSE)</f>
        <v>1</v>
      </c>
      <c r="BB27" s="42"/>
      <c r="BC27" s="42"/>
      <c r="BD27" s="13" t="s">
        <v>1</v>
      </c>
      <c r="BE27" s="48">
        <f ca="1">VLOOKUP(5,list2,3,FALSE)</f>
        <v>3</v>
      </c>
      <c r="BF27" s="42"/>
      <c r="BG27" s="42"/>
      <c r="BH27" s="14" t="s">
        <v>4</v>
      </c>
      <c r="BI27" s="44"/>
      <c r="BJ27" s="38"/>
      <c r="BK27" s="38"/>
      <c r="BL27" s="38"/>
      <c r="BM27" s="46"/>
    </row>
    <row r="28" spans="1:65" ht="3.75" customHeight="1">
      <c r="A28" s="32"/>
      <c r="B28" s="27"/>
      <c r="C28" s="27"/>
      <c r="D28" s="25"/>
      <c r="E28" s="33"/>
      <c r="F28" s="27"/>
      <c r="G28" s="27"/>
      <c r="H28" s="26"/>
      <c r="I28" s="29"/>
      <c r="J28" s="24"/>
      <c r="K28" s="24"/>
      <c r="L28" s="24"/>
      <c r="M28" s="24"/>
      <c r="N28" s="34"/>
      <c r="O28" s="27"/>
      <c r="P28" s="27"/>
      <c r="Q28" s="25"/>
      <c r="R28" s="33"/>
      <c r="S28" s="27"/>
      <c r="T28" s="27"/>
      <c r="U28" s="26"/>
      <c r="V28" s="29"/>
      <c r="W28" s="24"/>
      <c r="X28" s="24"/>
      <c r="Y28" s="24"/>
      <c r="Z28" s="30"/>
      <c r="AA28" s="33"/>
      <c r="AB28" s="27"/>
      <c r="AC28" s="27"/>
      <c r="AD28" s="25"/>
      <c r="AE28" s="33"/>
      <c r="AF28" s="27"/>
      <c r="AG28" s="27"/>
      <c r="AH28" s="26"/>
      <c r="AI28" s="29"/>
      <c r="AJ28" s="24"/>
      <c r="AK28" s="24"/>
      <c r="AL28" s="24"/>
      <c r="AM28" s="24"/>
      <c r="AN28" s="34"/>
      <c r="AO28" s="27"/>
      <c r="AP28" s="27"/>
      <c r="AQ28" s="25"/>
      <c r="AR28" s="33"/>
      <c r="AS28" s="27"/>
      <c r="AT28" s="27"/>
      <c r="AU28" s="26"/>
      <c r="AV28" s="29"/>
      <c r="AW28" s="24"/>
      <c r="AX28" s="24"/>
      <c r="AY28" s="24"/>
      <c r="AZ28" s="30"/>
      <c r="BA28" s="33"/>
      <c r="BB28" s="27"/>
      <c r="BC28" s="27"/>
      <c r="BD28" s="25"/>
      <c r="BE28" s="33"/>
      <c r="BF28" s="27"/>
      <c r="BG28" s="27"/>
      <c r="BH28" s="26"/>
      <c r="BI28" s="29"/>
      <c r="BJ28" s="24"/>
      <c r="BK28" s="24"/>
      <c r="BL28" s="24"/>
      <c r="BM28" s="31"/>
    </row>
    <row r="29" spans="1:65" ht="14.25" customHeight="1">
      <c r="A29" s="2"/>
      <c r="B29" s="8"/>
      <c r="C29" s="4"/>
      <c r="D29" s="10"/>
      <c r="E29" s="6"/>
      <c r="F29" s="8"/>
      <c r="G29" s="5"/>
      <c r="H29" s="5"/>
      <c r="I29" s="5"/>
      <c r="J29" s="8"/>
      <c r="K29" s="35"/>
      <c r="L29" s="36"/>
      <c r="M29" s="5"/>
      <c r="N29" s="4"/>
      <c r="O29" s="8"/>
      <c r="P29" s="4"/>
      <c r="Q29" s="10"/>
      <c r="R29" s="6"/>
      <c r="S29" s="8"/>
      <c r="T29" s="5"/>
      <c r="U29" s="5"/>
      <c r="V29" s="5"/>
      <c r="W29" s="8"/>
      <c r="X29" s="35"/>
      <c r="Y29" s="36"/>
      <c r="Z29" s="6"/>
      <c r="AA29" s="4"/>
      <c r="AB29" s="8"/>
      <c r="AC29" s="4"/>
      <c r="AD29" s="10"/>
      <c r="AE29" s="6"/>
      <c r="AF29" s="8"/>
      <c r="AG29" s="5"/>
      <c r="AH29" s="5"/>
      <c r="AI29" s="5"/>
      <c r="AJ29" s="8"/>
      <c r="AK29" s="35"/>
      <c r="AL29" s="36"/>
      <c r="AM29" s="6"/>
      <c r="AN29" s="4"/>
      <c r="AO29" s="8"/>
      <c r="AP29" s="4"/>
      <c r="AQ29" s="10"/>
      <c r="AR29" s="6"/>
      <c r="AS29" s="8"/>
      <c r="AT29" s="5"/>
      <c r="AU29" s="5"/>
      <c r="AV29" s="5"/>
      <c r="AW29" s="8"/>
      <c r="AX29" s="35"/>
      <c r="AY29" s="36"/>
      <c r="AZ29" s="6"/>
      <c r="BA29" s="5"/>
      <c r="BB29" s="8"/>
      <c r="BC29" s="4"/>
      <c r="BD29" s="10"/>
      <c r="BE29" s="6"/>
      <c r="BF29" s="8"/>
      <c r="BG29" s="5"/>
      <c r="BH29" s="5"/>
      <c r="BI29" s="5"/>
      <c r="BJ29" s="8"/>
      <c r="BK29" s="35"/>
      <c r="BL29" s="36"/>
      <c r="BM29" s="7"/>
    </row>
    <row r="30" spans="1:65" ht="14.25" customHeight="1">
      <c r="A30" s="2"/>
      <c r="B30" s="8"/>
      <c r="C30" s="4"/>
      <c r="D30" s="10"/>
      <c r="E30" s="6"/>
      <c r="F30" s="8"/>
      <c r="G30" s="5"/>
      <c r="H30" s="5"/>
      <c r="I30" s="5"/>
      <c r="J30" s="8"/>
      <c r="K30" s="35"/>
      <c r="L30" s="36"/>
      <c r="M30" s="5"/>
      <c r="N30" s="4"/>
      <c r="O30" s="8"/>
      <c r="P30" s="4"/>
      <c r="Q30" s="10"/>
      <c r="R30" s="6"/>
      <c r="S30" s="8"/>
      <c r="T30" s="5"/>
      <c r="U30" s="5"/>
      <c r="V30" s="5"/>
      <c r="W30" s="8"/>
      <c r="X30" s="35"/>
      <c r="Y30" s="36"/>
      <c r="Z30" s="6"/>
      <c r="AA30" s="4"/>
      <c r="AB30" s="8"/>
      <c r="AC30" s="4"/>
      <c r="AD30" s="10"/>
      <c r="AE30" s="6"/>
      <c r="AF30" s="8"/>
      <c r="AG30" s="5"/>
      <c r="AH30" s="5"/>
      <c r="AI30" s="5"/>
      <c r="AJ30" s="8"/>
      <c r="AK30" s="35"/>
      <c r="AL30" s="36"/>
      <c r="AM30" s="6"/>
      <c r="AN30" s="4"/>
      <c r="AO30" s="8"/>
      <c r="AP30" s="4"/>
      <c r="AQ30" s="10"/>
      <c r="AR30" s="6"/>
      <c r="AS30" s="8"/>
      <c r="AT30" s="5"/>
      <c r="AU30" s="5"/>
      <c r="AV30" s="5"/>
      <c r="AW30" s="8"/>
      <c r="AX30" s="35"/>
      <c r="AY30" s="36"/>
      <c r="AZ30" s="6"/>
      <c r="BA30" s="5"/>
      <c r="BB30" s="8"/>
      <c r="BC30" s="4"/>
      <c r="BD30" s="10"/>
      <c r="BE30" s="6"/>
      <c r="BF30" s="8"/>
      <c r="BG30" s="5"/>
      <c r="BH30" s="5"/>
      <c r="BI30" s="5"/>
      <c r="BJ30" s="8"/>
      <c r="BK30" s="35"/>
      <c r="BL30" s="36"/>
      <c r="BM30" s="7"/>
    </row>
    <row r="31" spans="1:65" ht="14.25" customHeight="1">
      <c r="A31" s="2"/>
      <c r="B31" s="8"/>
      <c r="C31" s="4"/>
      <c r="D31" s="10"/>
      <c r="E31" s="6"/>
      <c r="F31" s="8"/>
      <c r="G31" s="5"/>
      <c r="H31" s="5"/>
      <c r="I31" s="5"/>
      <c r="J31" s="8"/>
      <c r="K31" s="35"/>
      <c r="L31" s="36"/>
      <c r="M31" s="5"/>
      <c r="N31" s="4"/>
      <c r="O31" s="8"/>
      <c r="P31" s="4"/>
      <c r="Q31" s="10"/>
      <c r="R31" s="6"/>
      <c r="S31" s="8"/>
      <c r="T31" s="5"/>
      <c r="U31" s="5"/>
      <c r="V31" s="5"/>
      <c r="W31" s="8"/>
      <c r="X31" s="35"/>
      <c r="Y31" s="36"/>
      <c r="Z31" s="6"/>
      <c r="AA31" s="4"/>
      <c r="AB31" s="8"/>
      <c r="AC31" s="4"/>
      <c r="AD31" s="10"/>
      <c r="AE31" s="6"/>
      <c r="AF31" s="8"/>
      <c r="AG31" s="5"/>
      <c r="AH31" s="5"/>
      <c r="AI31" s="5"/>
      <c r="AJ31" s="8"/>
      <c r="AK31" s="35"/>
      <c r="AL31" s="36"/>
      <c r="AM31" s="6"/>
      <c r="AN31" s="4"/>
      <c r="AO31" s="8"/>
      <c r="AP31" s="4"/>
      <c r="AQ31" s="10"/>
      <c r="AR31" s="6"/>
      <c r="AS31" s="8"/>
      <c r="AT31" s="5"/>
      <c r="AU31" s="5"/>
      <c r="AV31" s="5"/>
      <c r="AW31" s="8"/>
      <c r="AX31" s="35"/>
      <c r="AY31" s="36"/>
      <c r="AZ31" s="6"/>
      <c r="BA31" s="5"/>
      <c r="BB31" s="8"/>
      <c r="BC31" s="4"/>
      <c r="BD31" s="10"/>
      <c r="BE31" s="6"/>
      <c r="BF31" s="8"/>
      <c r="BG31" s="5"/>
      <c r="BH31" s="5"/>
      <c r="BI31" s="5"/>
      <c r="BJ31" s="8"/>
      <c r="BK31" s="35"/>
      <c r="BL31" s="36"/>
      <c r="BM31" s="7"/>
    </row>
    <row r="32" spans="1:65" ht="14.25" customHeight="1">
      <c r="A32" s="2"/>
      <c r="B32" s="8"/>
      <c r="C32" s="4"/>
      <c r="D32" s="10"/>
      <c r="E32" s="6"/>
      <c r="F32" s="8"/>
      <c r="G32" s="5"/>
      <c r="H32" s="5"/>
      <c r="I32" s="5"/>
      <c r="J32" s="8"/>
      <c r="K32" s="35"/>
      <c r="L32" s="36"/>
      <c r="M32" s="5"/>
      <c r="N32" s="4"/>
      <c r="O32" s="8"/>
      <c r="P32" s="4"/>
      <c r="Q32" s="10"/>
      <c r="R32" s="6"/>
      <c r="S32" s="8"/>
      <c r="T32" s="5"/>
      <c r="U32" s="5"/>
      <c r="V32" s="5"/>
      <c r="W32" s="8"/>
      <c r="X32" s="35"/>
      <c r="Y32" s="36"/>
      <c r="Z32" s="6"/>
      <c r="AA32" s="4"/>
      <c r="AB32" s="8"/>
      <c r="AC32" s="4"/>
      <c r="AD32" s="10"/>
      <c r="AE32" s="6"/>
      <c r="AF32" s="8"/>
      <c r="AG32" s="5"/>
      <c r="AH32" s="5"/>
      <c r="AI32" s="5"/>
      <c r="AJ32" s="8"/>
      <c r="AK32" s="35"/>
      <c r="AL32" s="36"/>
      <c r="AM32" s="6"/>
      <c r="AN32" s="4"/>
      <c r="AO32" s="8"/>
      <c r="AP32" s="4"/>
      <c r="AQ32" s="10"/>
      <c r="AR32" s="6"/>
      <c r="AS32" s="8"/>
      <c r="AT32" s="5"/>
      <c r="AU32" s="5"/>
      <c r="AV32" s="5"/>
      <c r="AW32" s="8"/>
      <c r="AX32" s="35"/>
      <c r="AY32" s="36"/>
      <c r="AZ32" s="6"/>
      <c r="BA32" s="5"/>
      <c r="BB32" s="8"/>
      <c r="BC32" s="4"/>
      <c r="BD32" s="10"/>
      <c r="BE32" s="6"/>
      <c r="BF32" s="8"/>
      <c r="BG32" s="5"/>
      <c r="BH32" s="5"/>
      <c r="BI32" s="5"/>
      <c r="BJ32" s="8"/>
      <c r="BK32" s="35"/>
      <c r="BL32" s="36"/>
      <c r="BM32" s="7"/>
    </row>
    <row r="33" spans="1:65" ht="14.25" customHeight="1" thickBot="1">
      <c r="A33" s="2"/>
      <c r="B33" s="9"/>
      <c r="C33" s="5"/>
      <c r="D33" s="39" t="s">
        <v>5</v>
      </c>
      <c r="E33" s="6"/>
      <c r="F33" s="9"/>
      <c r="G33" s="5"/>
      <c r="H33" s="39" t="s">
        <v>2</v>
      </c>
      <c r="I33" s="5"/>
      <c r="J33" s="9"/>
      <c r="K33" s="35"/>
      <c r="L33" s="36"/>
      <c r="M33" s="5"/>
      <c r="N33" s="4"/>
      <c r="O33" s="9"/>
      <c r="P33" s="5"/>
      <c r="Q33" s="39" t="s">
        <v>5</v>
      </c>
      <c r="R33" s="6"/>
      <c r="S33" s="9"/>
      <c r="T33" s="5"/>
      <c r="U33" s="39" t="s">
        <v>2</v>
      </c>
      <c r="V33" s="5"/>
      <c r="W33" s="9"/>
      <c r="X33" s="35"/>
      <c r="Y33" s="36"/>
      <c r="Z33" s="6"/>
      <c r="AA33" s="4"/>
      <c r="AB33" s="9"/>
      <c r="AC33" s="5"/>
      <c r="AD33" s="39" t="s">
        <v>5</v>
      </c>
      <c r="AE33" s="6"/>
      <c r="AF33" s="9"/>
      <c r="AG33" s="5"/>
      <c r="AH33" s="39" t="s">
        <v>2</v>
      </c>
      <c r="AI33" s="5"/>
      <c r="AJ33" s="9"/>
      <c r="AK33" s="35"/>
      <c r="AL33" s="36"/>
      <c r="AM33" s="6"/>
      <c r="AN33" s="4"/>
      <c r="AO33" s="9"/>
      <c r="AP33" s="5"/>
      <c r="AQ33" s="39" t="s">
        <v>5</v>
      </c>
      <c r="AR33" s="6"/>
      <c r="AS33" s="9"/>
      <c r="AT33" s="5"/>
      <c r="AU33" s="39" t="s">
        <v>2</v>
      </c>
      <c r="AV33" s="5"/>
      <c r="AW33" s="9"/>
      <c r="AX33" s="35"/>
      <c r="AY33" s="36"/>
      <c r="AZ33" s="6"/>
      <c r="BA33" s="5"/>
      <c r="BB33" s="9"/>
      <c r="BC33" s="5"/>
      <c r="BD33" s="39" t="s">
        <v>5</v>
      </c>
      <c r="BE33" s="6"/>
      <c r="BF33" s="9"/>
      <c r="BG33" s="5"/>
      <c r="BH33" s="39" t="s">
        <v>2</v>
      </c>
      <c r="BI33" s="5"/>
      <c r="BJ33" s="9"/>
      <c r="BK33" s="35"/>
      <c r="BL33" s="36"/>
      <c r="BM33" s="7"/>
    </row>
    <row r="34" spans="1:65" ht="14.25" customHeight="1">
      <c r="A34" s="2"/>
      <c r="B34" s="3"/>
      <c r="C34" s="11"/>
      <c r="D34" s="40"/>
      <c r="E34" s="6"/>
      <c r="F34" s="3"/>
      <c r="G34" s="5"/>
      <c r="H34" s="40"/>
      <c r="I34" s="5"/>
      <c r="J34" s="3"/>
      <c r="K34" s="35"/>
      <c r="L34" s="36"/>
      <c r="M34" s="5"/>
      <c r="N34" s="4"/>
      <c r="O34" s="3"/>
      <c r="P34" s="11"/>
      <c r="Q34" s="40"/>
      <c r="R34" s="6"/>
      <c r="S34" s="3"/>
      <c r="T34" s="5"/>
      <c r="U34" s="40"/>
      <c r="V34" s="5"/>
      <c r="W34" s="3"/>
      <c r="X34" s="35"/>
      <c r="Y34" s="36"/>
      <c r="Z34" s="6"/>
      <c r="AA34" s="4"/>
      <c r="AB34" s="3"/>
      <c r="AC34" s="11"/>
      <c r="AD34" s="40"/>
      <c r="AE34" s="6"/>
      <c r="AF34" s="3"/>
      <c r="AG34" s="5"/>
      <c r="AH34" s="40"/>
      <c r="AI34" s="5"/>
      <c r="AJ34" s="3"/>
      <c r="AK34" s="35"/>
      <c r="AL34" s="36"/>
      <c r="AM34" s="6"/>
      <c r="AN34" s="4"/>
      <c r="AO34" s="3"/>
      <c r="AP34" s="11"/>
      <c r="AQ34" s="40"/>
      <c r="AR34" s="6"/>
      <c r="AS34" s="3"/>
      <c r="AT34" s="5"/>
      <c r="AU34" s="40"/>
      <c r="AV34" s="5"/>
      <c r="AW34" s="3"/>
      <c r="AX34" s="35"/>
      <c r="AY34" s="36"/>
      <c r="AZ34" s="6"/>
      <c r="BA34" s="5"/>
      <c r="BB34" s="3"/>
      <c r="BC34" s="11"/>
      <c r="BD34" s="40"/>
      <c r="BE34" s="6"/>
      <c r="BF34" s="3"/>
      <c r="BG34" s="5"/>
      <c r="BH34" s="40"/>
      <c r="BI34" s="5"/>
      <c r="BJ34" s="3"/>
      <c r="BK34" s="35"/>
      <c r="BL34" s="36"/>
      <c r="BM34" s="7"/>
    </row>
    <row r="35" spans="1:65" ht="14.25" customHeight="1">
      <c r="A35" s="2"/>
      <c r="B35" s="8"/>
      <c r="C35" s="4"/>
      <c r="D35" s="5"/>
      <c r="E35" s="6"/>
      <c r="F35" s="8"/>
      <c r="G35" s="5" t="s">
        <v>3</v>
      </c>
      <c r="H35" s="5"/>
      <c r="I35" s="5"/>
      <c r="J35" s="8"/>
      <c r="K35" s="35"/>
      <c r="L35" s="36"/>
      <c r="M35" s="5"/>
      <c r="N35" s="4"/>
      <c r="O35" s="8"/>
      <c r="P35" s="4"/>
      <c r="Q35" s="5"/>
      <c r="R35" s="6"/>
      <c r="S35" s="8"/>
      <c r="T35" s="5" t="s">
        <v>3</v>
      </c>
      <c r="U35" s="5"/>
      <c r="V35" s="5"/>
      <c r="W35" s="8"/>
      <c r="X35" s="35"/>
      <c r="Y35" s="36"/>
      <c r="Z35" s="6"/>
      <c r="AA35" s="4"/>
      <c r="AB35" s="8"/>
      <c r="AC35" s="4"/>
      <c r="AD35" s="5"/>
      <c r="AE35" s="6"/>
      <c r="AF35" s="8"/>
      <c r="AG35" s="5" t="s">
        <v>3</v>
      </c>
      <c r="AH35" s="5"/>
      <c r="AI35" s="5"/>
      <c r="AJ35" s="8"/>
      <c r="AK35" s="35"/>
      <c r="AL35" s="36"/>
      <c r="AM35" s="6"/>
      <c r="AN35" s="4"/>
      <c r="AO35" s="8"/>
      <c r="AP35" s="4"/>
      <c r="AQ35" s="5"/>
      <c r="AR35" s="6"/>
      <c r="AS35" s="8"/>
      <c r="AT35" s="5" t="s">
        <v>3</v>
      </c>
      <c r="AU35" s="5"/>
      <c r="AV35" s="5"/>
      <c r="AW35" s="8"/>
      <c r="AX35" s="35"/>
      <c r="AY35" s="36"/>
      <c r="AZ35" s="6"/>
      <c r="BA35" s="5"/>
      <c r="BB35" s="8"/>
      <c r="BC35" s="4"/>
      <c r="BD35" s="5"/>
      <c r="BE35" s="6"/>
      <c r="BF35" s="8"/>
      <c r="BG35" s="5" t="s">
        <v>3</v>
      </c>
      <c r="BH35" s="5"/>
      <c r="BI35" s="5"/>
      <c r="BJ35" s="8"/>
      <c r="BK35" s="35"/>
      <c r="BL35" s="36"/>
      <c r="BM35" s="7"/>
    </row>
    <row r="36" spans="1:65" ht="14.25" customHeight="1">
      <c r="A36" s="2"/>
      <c r="B36" s="8"/>
      <c r="C36" s="4"/>
      <c r="D36" s="5"/>
      <c r="E36" s="6"/>
      <c r="F36" s="8"/>
      <c r="G36" s="5"/>
      <c r="H36" s="5"/>
      <c r="I36" s="5"/>
      <c r="J36" s="8"/>
      <c r="K36" s="35"/>
      <c r="L36" s="36"/>
      <c r="M36" s="5"/>
      <c r="N36" s="4"/>
      <c r="O36" s="8"/>
      <c r="P36" s="4"/>
      <c r="Q36" s="5"/>
      <c r="R36" s="6"/>
      <c r="S36" s="8"/>
      <c r="T36" s="5"/>
      <c r="U36" s="5"/>
      <c r="V36" s="5"/>
      <c r="W36" s="8"/>
      <c r="X36" s="35"/>
      <c r="Y36" s="36"/>
      <c r="Z36" s="6"/>
      <c r="AA36" s="4"/>
      <c r="AB36" s="8"/>
      <c r="AC36" s="4"/>
      <c r="AD36" s="5"/>
      <c r="AE36" s="6"/>
      <c r="AF36" s="8"/>
      <c r="AG36" s="5"/>
      <c r="AH36" s="5"/>
      <c r="AI36" s="5"/>
      <c r="AJ36" s="8"/>
      <c r="AK36" s="35"/>
      <c r="AL36" s="36"/>
      <c r="AM36" s="6"/>
      <c r="AN36" s="4"/>
      <c r="AO36" s="8"/>
      <c r="AP36" s="4"/>
      <c r="AQ36" s="5"/>
      <c r="AR36" s="6"/>
      <c r="AS36" s="8"/>
      <c r="AT36" s="5"/>
      <c r="AU36" s="5"/>
      <c r="AV36" s="5"/>
      <c r="AW36" s="8"/>
      <c r="AX36" s="35"/>
      <c r="AY36" s="36"/>
      <c r="AZ36" s="6"/>
      <c r="BA36" s="5"/>
      <c r="BB36" s="8"/>
      <c r="BC36" s="4"/>
      <c r="BD36" s="5"/>
      <c r="BE36" s="6"/>
      <c r="BF36" s="8"/>
      <c r="BG36" s="5"/>
      <c r="BH36" s="5"/>
      <c r="BI36" s="5"/>
      <c r="BJ36" s="8"/>
      <c r="BK36" s="35"/>
      <c r="BL36" s="36"/>
      <c r="BM36" s="7"/>
    </row>
    <row r="37" spans="1:65" ht="14.25" customHeight="1">
      <c r="A37" s="2"/>
      <c r="B37" s="8"/>
      <c r="C37" s="4"/>
      <c r="D37" s="5"/>
      <c r="E37" s="6"/>
      <c r="F37" s="8"/>
      <c r="G37" s="5"/>
      <c r="H37" s="5"/>
      <c r="I37" s="5"/>
      <c r="J37" s="8"/>
      <c r="K37" s="35"/>
      <c r="L37" s="36"/>
      <c r="M37" s="5"/>
      <c r="N37" s="4"/>
      <c r="O37" s="8"/>
      <c r="P37" s="4"/>
      <c r="Q37" s="5"/>
      <c r="R37" s="6"/>
      <c r="S37" s="8"/>
      <c r="T37" s="5"/>
      <c r="U37" s="5"/>
      <c r="V37" s="5"/>
      <c r="W37" s="8"/>
      <c r="X37" s="35"/>
      <c r="Y37" s="36"/>
      <c r="Z37" s="6"/>
      <c r="AA37" s="4"/>
      <c r="AB37" s="8"/>
      <c r="AC37" s="4"/>
      <c r="AD37" s="5"/>
      <c r="AE37" s="6"/>
      <c r="AF37" s="8"/>
      <c r="AG37" s="5"/>
      <c r="AH37" s="5"/>
      <c r="AI37" s="5"/>
      <c r="AJ37" s="8"/>
      <c r="AK37" s="35"/>
      <c r="AL37" s="36"/>
      <c r="AM37" s="6"/>
      <c r="AN37" s="4"/>
      <c r="AO37" s="8"/>
      <c r="AP37" s="4"/>
      <c r="AQ37" s="5"/>
      <c r="AR37" s="6"/>
      <c r="AS37" s="8"/>
      <c r="AT37" s="5"/>
      <c r="AU37" s="5"/>
      <c r="AV37" s="5"/>
      <c r="AW37" s="8"/>
      <c r="AX37" s="35"/>
      <c r="AY37" s="36"/>
      <c r="AZ37" s="6"/>
      <c r="BA37" s="5"/>
      <c r="BB37" s="8"/>
      <c r="BC37" s="4"/>
      <c r="BD37" s="5"/>
      <c r="BE37" s="6"/>
      <c r="BF37" s="8"/>
      <c r="BG37" s="5"/>
      <c r="BH37" s="5"/>
      <c r="BI37" s="5"/>
      <c r="BJ37" s="8"/>
      <c r="BK37" s="35"/>
      <c r="BL37" s="36"/>
      <c r="BM37" s="7"/>
    </row>
    <row r="38" spans="1:65" ht="14.25" customHeight="1">
      <c r="A38" s="2"/>
      <c r="B38" s="8"/>
      <c r="C38" s="4"/>
      <c r="D38" s="5"/>
      <c r="E38" s="6"/>
      <c r="F38" s="8"/>
      <c r="G38" s="5"/>
      <c r="H38" s="5"/>
      <c r="I38" s="5"/>
      <c r="J38" s="8"/>
      <c r="K38" s="35"/>
      <c r="L38" s="36"/>
      <c r="M38" s="5"/>
      <c r="N38" s="4"/>
      <c r="O38" s="8"/>
      <c r="P38" s="4"/>
      <c r="Q38" s="5"/>
      <c r="R38" s="6"/>
      <c r="S38" s="8"/>
      <c r="T38" s="5"/>
      <c r="U38" s="5"/>
      <c r="V38" s="5"/>
      <c r="W38" s="8"/>
      <c r="X38" s="35"/>
      <c r="Y38" s="36"/>
      <c r="Z38" s="6"/>
      <c r="AA38" s="4"/>
      <c r="AB38" s="8"/>
      <c r="AC38" s="4"/>
      <c r="AD38" s="5"/>
      <c r="AE38" s="6"/>
      <c r="AF38" s="8"/>
      <c r="AG38" s="5"/>
      <c r="AH38" s="5"/>
      <c r="AI38" s="5"/>
      <c r="AJ38" s="8"/>
      <c r="AK38" s="35"/>
      <c r="AL38" s="36"/>
      <c r="AM38" s="6"/>
      <c r="AN38" s="4"/>
      <c r="AO38" s="8"/>
      <c r="AP38" s="4"/>
      <c r="AQ38" s="5"/>
      <c r="AR38" s="6"/>
      <c r="AS38" s="8"/>
      <c r="AT38" s="5"/>
      <c r="AU38" s="5"/>
      <c r="AV38" s="5"/>
      <c r="AW38" s="8"/>
      <c r="AX38" s="35"/>
      <c r="AY38" s="36"/>
      <c r="AZ38" s="6"/>
      <c r="BA38" s="5"/>
      <c r="BB38" s="8"/>
      <c r="BC38" s="4"/>
      <c r="BD38" s="5"/>
      <c r="BE38" s="6"/>
      <c r="BF38" s="8"/>
      <c r="BG38" s="5"/>
      <c r="BH38" s="5"/>
      <c r="BI38" s="5"/>
      <c r="BJ38" s="8"/>
      <c r="BK38" s="35"/>
      <c r="BL38" s="36"/>
      <c r="BM38" s="7"/>
    </row>
    <row r="39" spans="1:65" ht="32.25" customHeight="1" thickBot="1">
      <c r="A39" s="37">
        <f ca="1">VLOOKUP(1,list3,2,FALSE)</f>
        <v>1</v>
      </c>
      <c r="B39" s="38"/>
      <c r="C39" s="38"/>
      <c r="D39" s="13" t="s">
        <v>0</v>
      </c>
      <c r="E39" s="41">
        <f ca="1">VLOOKUP(1,list3,3,FALSE)</f>
        <v>8</v>
      </c>
      <c r="F39" s="38"/>
      <c r="G39" s="38"/>
      <c r="H39" s="14" t="s">
        <v>2</v>
      </c>
      <c r="I39" s="42">
        <f ca="1">A39+E39</f>
        <v>9</v>
      </c>
      <c r="J39" s="42"/>
      <c r="K39" s="42"/>
      <c r="L39" s="42"/>
      <c r="M39" s="42"/>
      <c r="N39" s="43">
        <f ca="1">VLOOKUP(2,list3,2,FALSE)</f>
        <v>3</v>
      </c>
      <c r="O39" s="38"/>
      <c r="P39" s="38"/>
      <c r="Q39" s="13" t="s">
        <v>1</v>
      </c>
      <c r="R39" s="41">
        <f ca="1">VLOOKUP(2,list3,3,FALSE)</f>
        <v>1</v>
      </c>
      <c r="S39" s="38"/>
      <c r="T39" s="38"/>
      <c r="U39" s="14" t="s">
        <v>4</v>
      </c>
      <c r="V39" s="44"/>
      <c r="W39" s="38"/>
      <c r="X39" s="38"/>
      <c r="Y39" s="38"/>
      <c r="Z39" s="45"/>
      <c r="AA39" s="41">
        <f ca="1">VLOOKUP(3,list3,2,FALSE)</f>
        <v>7</v>
      </c>
      <c r="AB39" s="38"/>
      <c r="AC39" s="38"/>
      <c r="AD39" s="13" t="s">
        <v>1</v>
      </c>
      <c r="AE39" s="41">
        <f ca="1">VLOOKUP(3,list3,3,FALSE)</f>
        <v>3</v>
      </c>
      <c r="AF39" s="38"/>
      <c r="AG39" s="38"/>
      <c r="AH39" s="14" t="s">
        <v>4</v>
      </c>
      <c r="AI39" s="44"/>
      <c r="AJ39" s="38"/>
      <c r="AK39" s="38"/>
      <c r="AL39" s="38"/>
      <c r="AM39" s="38"/>
      <c r="AN39" s="43">
        <f ca="1">VLOOKUP(4,list3,2,FALSE)</f>
        <v>2</v>
      </c>
      <c r="AO39" s="38"/>
      <c r="AP39" s="38"/>
      <c r="AQ39" s="13" t="s">
        <v>1</v>
      </c>
      <c r="AR39" s="41">
        <f ca="1">VLOOKUP(4,list3,3,FALSE)</f>
        <v>4</v>
      </c>
      <c r="AS39" s="38"/>
      <c r="AT39" s="38"/>
      <c r="AU39" s="14" t="s">
        <v>4</v>
      </c>
      <c r="AV39" s="44"/>
      <c r="AW39" s="38"/>
      <c r="AX39" s="38"/>
      <c r="AY39" s="38"/>
      <c r="AZ39" s="45"/>
      <c r="BA39" s="41">
        <f ca="1">VLOOKUP(5,list3,2,FALSE)</f>
        <v>2</v>
      </c>
      <c r="BB39" s="38"/>
      <c r="BC39" s="38"/>
      <c r="BD39" s="13" t="s">
        <v>1</v>
      </c>
      <c r="BE39" s="41">
        <f ca="1">VLOOKUP(5,list3,3,FALSE)</f>
        <v>0</v>
      </c>
      <c r="BF39" s="38"/>
      <c r="BG39" s="38"/>
      <c r="BH39" s="14" t="s">
        <v>4</v>
      </c>
      <c r="BI39" s="44"/>
      <c r="BJ39" s="38"/>
      <c r="BK39" s="38"/>
      <c r="BL39" s="38"/>
      <c r="BM39" s="46"/>
    </row>
  </sheetData>
  <sheetProtection password="CA19" sheet="1" objects="1" scenarios="1" formatCells="0" selectLockedCells="1" selectUnlockedCells="1"/>
  <mergeCells count="78">
    <mergeCell ref="A3:AF3"/>
    <mergeCell ref="AG3:BM3"/>
    <mergeCell ref="V39:Z39"/>
    <mergeCell ref="BA39:BC39"/>
    <mergeCell ref="BE39:BG39"/>
    <mergeCell ref="BI39:BM39"/>
    <mergeCell ref="BH33:BH34"/>
    <mergeCell ref="D33:D34"/>
    <mergeCell ref="H33:H34"/>
    <mergeCell ref="Q33:Q34"/>
    <mergeCell ref="U33:U34"/>
    <mergeCell ref="AD33:AD34"/>
    <mergeCell ref="AR27:AT27"/>
    <mergeCell ref="AV27:AZ27"/>
    <mergeCell ref="BA27:BC27"/>
    <mergeCell ref="BE27:BG27"/>
    <mergeCell ref="A1:BM1"/>
    <mergeCell ref="AA39:AC39"/>
    <mergeCell ref="AE39:AG39"/>
    <mergeCell ref="AI39:AM39"/>
    <mergeCell ref="AN39:AP39"/>
    <mergeCell ref="AR39:AT39"/>
    <mergeCell ref="AV39:AZ39"/>
    <mergeCell ref="A39:C39"/>
    <mergeCell ref="E39:G39"/>
    <mergeCell ref="I39:M39"/>
    <mergeCell ref="N39:P39"/>
    <mergeCell ref="R39:T39"/>
    <mergeCell ref="AH33:AH34"/>
    <mergeCell ref="AQ33:AQ34"/>
    <mergeCell ref="AU33:AU34"/>
    <mergeCell ref="BD33:BD34"/>
    <mergeCell ref="BI27:BM27"/>
    <mergeCell ref="V27:Z27"/>
    <mergeCell ref="AA27:AC27"/>
    <mergeCell ref="AE27:AG27"/>
    <mergeCell ref="AI27:AM27"/>
    <mergeCell ref="AN27:AP27"/>
    <mergeCell ref="A27:C27"/>
    <mergeCell ref="E27:G27"/>
    <mergeCell ref="I27:M27"/>
    <mergeCell ref="N27:P27"/>
    <mergeCell ref="R27:T27"/>
    <mergeCell ref="BI15:BM15"/>
    <mergeCell ref="D21:D22"/>
    <mergeCell ref="H21:H22"/>
    <mergeCell ref="Q21:Q22"/>
    <mergeCell ref="U21:U22"/>
    <mergeCell ref="AD21:AD22"/>
    <mergeCell ref="AH21:AH22"/>
    <mergeCell ref="AQ21:AQ22"/>
    <mergeCell ref="AU21:AU22"/>
    <mergeCell ref="BD21:BD22"/>
    <mergeCell ref="BH21:BH22"/>
    <mergeCell ref="AV15:AZ15"/>
    <mergeCell ref="AA15:AC15"/>
    <mergeCell ref="BD9:BD10"/>
    <mergeCell ref="BH9:BH10"/>
    <mergeCell ref="BA15:BC15"/>
    <mergeCell ref="BE15:BG15"/>
    <mergeCell ref="AD9:AD10"/>
    <mergeCell ref="AH9:AH10"/>
    <mergeCell ref="AQ9:AQ10"/>
    <mergeCell ref="AU9:AU10"/>
    <mergeCell ref="AE15:AG15"/>
    <mergeCell ref="AI15:AM15"/>
    <mergeCell ref="AN15:AP15"/>
    <mergeCell ref="AR15:AT15"/>
    <mergeCell ref="Q9:Q10"/>
    <mergeCell ref="U9:U10"/>
    <mergeCell ref="N15:P15"/>
    <mergeCell ref="R15:T15"/>
    <mergeCell ref="V15:Z15"/>
    <mergeCell ref="A15:C15"/>
    <mergeCell ref="D9:D10"/>
    <mergeCell ref="E15:G15"/>
    <mergeCell ref="I15:M15"/>
    <mergeCell ref="H9:H10"/>
  </mergeCells>
  <phoneticPr fontId="1"/>
  <conditionalFormatting sqref="B14">
    <cfRule type="expression" dxfId="319" priority="1071" stopIfTrue="1">
      <formula>A15&gt;=1</formula>
    </cfRule>
  </conditionalFormatting>
  <conditionalFormatting sqref="B13">
    <cfRule type="expression" dxfId="318" priority="1076" stopIfTrue="1">
      <formula>A15&gt;=2</formula>
    </cfRule>
  </conditionalFormatting>
  <conditionalFormatting sqref="B12">
    <cfRule type="expression" dxfId="317" priority="1081" stopIfTrue="1">
      <formula>A15&gt;=3</formula>
    </cfRule>
  </conditionalFormatting>
  <conditionalFormatting sqref="B11">
    <cfRule type="expression" dxfId="316" priority="1086" stopIfTrue="1">
      <formula>A15&gt;=4</formula>
    </cfRule>
  </conditionalFormatting>
  <conditionalFormatting sqref="B10">
    <cfRule type="expression" dxfId="315" priority="1091" stopIfTrue="1">
      <formula>A15&gt;=5</formula>
    </cfRule>
  </conditionalFormatting>
  <conditionalFormatting sqref="B9">
    <cfRule type="expression" dxfId="314" priority="1096" stopIfTrue="1">
      <formula>A15&gt;=6</formula>
    </cfRule>
  </conditionalFormatting>
  <conditionalFormatting sqref="B8">
    <cfRule type="expression" dxfId="313" priority="1101" stopIfTrue="1">
      <formula>A15&gt;=7</formula>
    </cfRule>
  </conditionalFormatting>
  <conditionalFormatting sqref="B7">
    <cfRule type="expression" dxfId="312" priority="1106" stopIfTrue="1">
      <formula>A15&gt;=8</formula>
    </cfRule>
  </conditionalFormatting>
  <conditionalFormatting sqref="B6">
    <cfRule type="expression" dxfId="311" priority="1111" stopIfTrue="1">
      <formula>A15&gt;=9</formula>
    </cfRule>
  </conditionalFormatting>
  <conditionalFormatting sqref="B5">
    <cfRule type="expression" dxfId="310" priority="1116" stopIfTrue="1">
      <formula>A15&gt;=10</formula>
    </cfRule>
  </conditionalFormatting>
  <conditionalFormatting sqref="F14">
    <cfRule type="expression" dxfId="309" priority="1224" stopIfTrue="1">
      <formula>E15&gt;=1</formula>
    </cfRule>
  </conditionalFormatting>
  <conditionalFormatting sqref="F13">
    <cfRule type="expression" dxfId="308" priority="1225" stopIfTrue="1">
      <formula>E15&gt;=2</formula>
    </cfRule>
  </conditionalFormatting>
  <conditionalFormatting sqref="F12">
    <cfRule type="expression" dxfId="307" priority="1226" stopIfTrue="1">
      <formula>E15&gt;=3</formula>
    </cfRule>
  </conditionalFormatting>
  <conditionalFormatting sqref="F11">
    <cfRule type="expression" dxfId="306" priority="1227" stopIfTrue="1">
      <formula>E15&gt;=4</formula>
    </cfRule>
  </conditionalFormatting>
  <conditionalFormatting sqref="F10">
    <cfRule type="expression" dxfId="305" priority="1228" stopIfTrue="1">
      <formula>E15&gt;=5</formula>
    </cfRule>
  </conditionalFormatting>
  <conditionalFormatting sqref="F9">
    <cfRule type="expression" dxfId="304" priority="1229" stopIfTrue="1">
      <formula>E15&gt;=6</formula>
    </cfRule>
  </conditionalFormatting>
  <conditionalFormatting sqref="F8">
    <cfRule type="expression" dxfId="303" priority="1230" stopIfTrue="1">
      <formula>E15&gt;=7</formula>
    </cfRule>
  </conditionalFormatting>
  <conditionalFormatting sqref="F7">
    <cfRule type="expression" dxfId="302" priority="1231" stopIfTrue="1">
      <formula>E15&gt;=8</formula>
    </cfRule>
  </conditionalFormatting>
  <conditionalFormatting sqref="F6">
    <cfRule type="expression" dxfId="301" priority="1232" stopIfTrue="1">
      <formula>E15&gt;=9</formula>
    </cfRule>
  </conditionalFormatting>
  <conditionalFormatting sqref="F5">
    <cfRule type="expression" dxfId="300" priority="1233" stopIfTrue="1">
      <formula>E15&gt;=10</formula>
    </cfRule>
  </conditionalFormatting>
  <conditionalFormatting sqref="J14">
    <cfRule type="expression" dxfId="299" priority="570" stopIfTrue="1">
      <formula>$A$15&gt;=1</formula>
    </cfRule>
    <cfRule type="expression" dxfId="298" priority="991" stopIfTrue="1">
      <formula>I15&gt;=1</formula>
    </cfRule>
  </conditionalFormatting>
  <conditionalFormatting sqref="J13">
    <cfRule type="expression" dxfId="297" priority="569" stopIfTrue="1">
      <formula>$A$15&gt;=2</formula>
    </cfRule>
    <cfRule type="expression" dxfId="296" priority="992" stopIfTrue="1">
      <formula>I15&gt;=2</formula>
    </cfRule>
  </conditionalFormatting>
  <conditionalFormatting sqref="J12">
    <cfRule type="expression" dxfId="295" priority="568" stopIfTrue="1">
      <formula>$A$15&gt;=3</formula>
    </cfRule>
    <cfRule type="expression" dxfId="294" priority="993" stopIfTrue="1">
      <formula>I15&gt;=3</formula>
    </cfRule>
  </conditionalFormatting>
  <conditionalFormatting sqref="J11">
    <cfRule type="expression" dxfId="293" priority="567" stopIfTrue="1">
      <formula>$A$15&gt;=4</formula>
    </cfRule>
    <cfRule type="expression" dxfId="292" priority="994" stopIfTrue="1">
      <formula>I15&gt;=4</formula>
    </cfRule>
  </conditionalFormatting>
  <conditionalFormatting sqref="J10">
    <cfRule type="expression" dxfId="291" priority="566" stopIfTrue="1">
      <formula>$A$15&gt;=5</formula>
    </cfRule>
    <cfRule type="expression" dxfId="290" priority="995" stopIfTrue="1">
      <formula>I15&gt;=5</formula>
    </cfRule>
  </conditionalFormatting>
  <conditionalFormatting sqref="J9">
    <cfRule type="expression" dxfId="289" priority="565" stopIfTrue="1">
      <formula>$A$15&gt;=6</formula>
    </cfRule>
    <cfRule type="expression" dxfId="288" priority="996" stopIfTrue="1">
      <formula>I15&gt;=6</formula>
    </cfRule>
  </conditionalFormatting>
  <conditionalFormatting sqref="J8">
    <cfRule type="expression" dxfId="287" priority="564" stopIfTrue="1">
      <formula>$A$15&gt;=7</formula>
    </cfRule>
    <cfRule type="expression" dxfId="286" priority="997" stopIfTrue="1">
      <formula>I15&gt;=7</formula>
    </cfRule>
  </conditionalFormatting>
  <conditionalFormatting sqref="J7">
    <cfRule type="expression" dxfId="285" priority="563" stopIfTrue="1">
      <formula>$A$15&gt;=8</formula>
    </cfRule>
    <cfRule type="expression" dxfId="284" priority="998" stopIfTrue="1">
      <formula>I15&gt;=8</formula>
    </cfRule>
  </conditionalFormatting>
  <conditionalFormatting sqref="J6">
    <cfRule type="expression" dxfId="283" priority="562" stopIfTrue="1">
      <formula>$A$15&gt;=9</formula>
    </cfRule>
    <cfRule type="expression" dxfId="282" priority="999" stopIfTrue="1">
      <formula>I15&gt;=9</formula>
    </cfRule>
  </conditionalFormatting>
  <conditionalFormatting sqref="J5">
    <cfRule type="expression" dxfId="281" priority="561" stopIfTrue="1">
      <formula>$A$15&gt;=10</formula>
    </cfRule>
    <cfRule type="expression" dxfId="280" priority="1000" stopIfTrue="1">
      <formula>I15&gt;=10</formula>
    </cfRule>
  </conditionalFormatting>
  <conditionalFormatting sqref="W14:Y14">
    <cfRule type="expression" dxfId="279" priority="961" stopIfTrue="1">
      <formula>V15&gt;=1</formula>
    </cfRule>
  </conditionalFormatting>
  <conditionalFormatting sqref="W13:Y13">
    <cfRule type="expression" dxfId="278" priority="962" stopIfTrue="1">
      <formula>V15&gt;=2</formula>
    </cfRule>
  </conditionalFormatting>
  <conditionalFormatting sqref="W12:Y12">
    <cfRule type="expression" dxfId="277" priority="963" stopIfTrue="1">
      <formula>V15&gt;=3</formula>
    </cfRule>
  </conditionalFormatting>
  <conditionalFormatting sqref="W11:Y11">
    <cfRule type="expression" dxfId="276" priority="964" stopIfTrue="1">
      <formula>V15&gt;=4</formula>
    </cfRule>
  </conditionalFormatting>
  <conditionalFormatting sqref="W10:Y10">
    <cfRule type="expression" dxfId="275" priority="965" stopIfTrue="1">
      <formula>V15&gt;=5</formula>
    </cfRule>
  </conditionalFormatting>
  <conditionalFormatting sqref="W9:Y9">
    <cfRule type="expression" dxfId="274" priority="966" stopIfTrue="1">
      <formula>V15&gt;=6</formula>
    </cfRule>
  </conditionalFormatting>
  <conditionalFormatting sqref="W8:Y8">
    <cfRule type="expression" dxfId="273" priority="967" stopIfTrue="1">
      <formula>V15&gt;=7</formula>
    </cfRule>
  </conditionalFormatting>
  <conditionalFormatting sqref="W7:Y7">
    <cfRule type="expression" dxfId="272" priority="968" stopIfTrue="1">
      <formula>V15&gt;=8</formula>
    </cfRule>
  </conditionalFormatting>
  <conditionalFormatting sqref="W6:Y6">
    <cfRule type="expression" dxfId="271" priority="969" stopIfTrue="1">
      <formula>V15&gt;=9</formula>
    </cfRule>
  </conditionalFormatting>
  <conditionalFormatting sqref="W5:Y5">
    <cfRule type="expression" dxfId="270" priority="970" stopIfTrue="1">
      <formula>V15&gt;=10</formula>
    </cfRule>
  </conditionalFormatting>
  <conditionalFormatting sqref="S14">
    <cfRule type="expression" dxfId="269" priority="261" stopIfTrue="1">
      <formula>R15&gt;=1</formula>
    </cfRule>
  </conditionalFormatting>
  <conditionalFormatting sqref="S13">
    <cfRule type="expression" dxfId="268" priority="262" stopIfTrue="1">
      <formula>R15&gt;=2</formula>
    </cfRule>
  </conditionalFormatting>
  <conditionalFormatting sqref="S12">
    <cfRule type="expression" dxfId="267" priority="263" stopIfTrue="1">
      <formula>R15&gt;=3</formula>
    </cfRule>
  </conditionalFormatting>
  <conditionalFormatting sqref="S11">
    <cfRule type="expression" dxfId="266" priority="264" stopIfTrue="1">
      <formula>R15&gt;=4</formula>
    </cfRule>
  </conditionalFormatting>
  <conditionalFormatting sqref="S10">
    <cfRule type="expression" dxfId="265" priority="265" stopIfTrue="1">
      <formula>R15&gt;=5</formula>
    </cfRule>
  </conditionalFormatting>
  <conditionalFormatting sqref="S9">
    <cfRule type="expression" dxfId="264" priority="266" stopIfTrue="1">
      <formula>R15&gt;=6</formula>
    </cfRule>
  </conditionalFormatting>
  <conditionalFormatting sqref="S8">
    <cfRule type="expression" dxfId="263" priority="267" stopIfTrue="1">
      <formula>R15&gt;=7</formula>
    </cfRule>
  </conditionalFormatting>
  <conditionalFormatting sqref="S7">
    <cfRule type="expression" dxfId="262" priority="268" stopIfTrue="1">
      <formula>R15&gt;=8</formula>
    </cfRule>
  </conditionalFormatting>
  <conditionalFormatting sqref="S6">
    <cfRule type="expression" dxfId="261" priority="269" stopIfTrue="1">
      <formula>R15&gt;=9</formula>
    </cfRule>
  </conditionalFormatting>
  <conditionalFormatting sqref="S5">
    <cfRule type="expression" dxfId="260" priority="270" stopIfTrue="1">
      <formula>R15&gt;=10</formula>
    </cfRule>
  </conditionalFormatting>
  <conditionalFormatting sqref="O14">
    <cfRule type="expression" dxfId="259" priority="251" stopIfTrue="1">
      <formula>N15&gt;=1</formula>
    </cfRule>
  </conditionalFormatting>
  <conditionalFormatting sqref="O13">
    <cfRule type="expression" dxfId="258" priority="252" stopIfTrue="1">
      <formula>N15&gt;=2</formula>
    </cfRule>
  </conditionalFormatting>
  <conditionalFormatting sqref="O12">
    <cfRule type="expression" dxfId="257" priority="253" stopIfTrue="1">
      <formula>N15&gt;=3</formula>
    </cfRule>
  </conditionalFormatting>
  <conditionalFormatting sqref="O11">
    <cfRule type="expression" dxfId="256" priority="254" stopIfTrue="1">
      <formula>N15&gt;=4</formula>
    </cfRule>
  </conditionalFormatting>
  <conditionalFormatting sqref="O10">
    <cfRule type="expression" dxfId="255" priority="255" stopIfTrue="1">
      <formula>N15&gt;=5</formula>
    </cfRule>
  </conditionalFormatting>
  <conditionalFormatting sqref="O9">
    <cfRule type="expression" dxfId="254" priority="256" stopIfTrue="1">
      <formula>N15&gt;=6</formula>
    </cfRule>
  </conditionalFormatting>
  <conditionalFormatting sqref="O8">
    <cfRule type="expression" dxfId="253" priority="257" stopIfTrue="1">
      <formula>N15&gt;=7</formula>
    </cfRule>
  </conditionalFormatting>
  <conditionalFormatting sqref="O7">
    <cfRule type="expression" dxfId="252" priority="258" stopIfTrue="1">
      <formula>N15&gt;=8</formula>
    </cfRule>
  </conditionalFormatting>
  <conditionalFormatting sqref="O6">
    <cfRule type="expression" dxfId="251" priority="259" stopIfTrue="1">
      <formula>N15&gt;=9</formula>
    </cfRule>
  </conditionalFormatting>
  <conditionalFormatting sqref="O5">
    <cfRule type="expression" dxfId="250" priority="260" stopIfTrue="1">
      <formula>N15&gt;=10</formula>
    </cfRule>
  </conditionalFormatting>
  <conditionalFormatting sqref="AJ14:AL14">
    <cfRule type="expression" dxfId="249" priority="241" stopIfTrue="1">
      <formula>AI15&gt;=1</formula>
    </cfRule>
  </conditionalFormatting>
  <conditionalFormatting sqref="AJ13:AL13">
    <cfRule type="expression" dxfId="248" priority="242" stopIfTrue="1">
      <formula>AI15&gt;=2</formula>
    </cfRule>
  </conditionalFormatting>
  <conditionalFormatting sqref="AJ12:AL12">
    <cfRule type="expression" dxfId="247" priority="243" stopIfTrue="1">
      <formula>AI15&gt;=3</formula>
    </cfRule>
  </conditionalFormatting>
  <conditionalFormatting sqref="AJ11:AL11">
    <cfRule type="expression" dxfId="246" priority="244" stopIfTrue="1">
      <formula>AI15&gt;=4</formula>
    </cfRule>
  </conditionalFormatting>
  <conditionalFormatting sqref="AJ10:AL10">
    <cfRule type="expression" dxfId="245" priority="245" stopIfTrue="1">
      <formula>AI15&gt;=5</formula>
    </cfRule>
  </conditionalFormatting>
  <conditionalFormatting sqref="AJ9:AL9">
    <cfRule type="expression" dxfId="244" priority="246" stopIfTrue="1">
      <formula>AI15&gt;=6</formula>
    </cfRule>
  </conditionalFormatting>
  <conditionalFormatting sqref="AJ8:AL8">
    <cfRule type="expression" dxfId="243" priority="247" stopIfTrue="1">
      <formula>AI15&gt;=7</formula>
    </cfRule>
  </conditionalFormatting>
  <conditionalFormatting sqref="AJ7:AL7">
    <cfRule type="expression" dxfId="242" priority="248" stopIfTrue="1">
      <formula>AI15&gt;=8</formula>
    </cfRule>
  </conditionalFormatting>
  <conditionalFormatting sqref="AJ6:AL6">
    <cfRule type="expression" dxfId="241" priority="249" stopIfTrue="1">
      <formula>AI15&gt;=9</formula>
    </cfRule>
  </conditionalFormatting>
  <conditionalFormatting sqref="AJ5:AL5">
    <cfRule type="expression" dxfId="240" priority="250" stopIfTrue="1">
      <formula>AI15&gt;=10</formula>
    </cfRule>
  </conditionalFormatting>
  <conditionalFormatting sqref="AB14">
    <cfRule type="expression" dxfId="239" priority="221" stopIfTrue="1">
      <formula>AA15&gt;=1</formula>
    </cfRule>
  </conditionalFormatting>
  <conditionalFormatting sqref="AB13">
    <cfRule type="expression" dxfId="238" priority="222" stopIfTrue="1">
      <formula>AA15&gt;=2</formula>
    </cfRule>
  </conditionalFormatting>
  <conditionalFormatting sqref="AB12">
    <cfRule type="expression" dxfId="237" priority="223" stopIfTrue="1">
      <formula>AA15&gt;=3</formula>
    </cfRule>
  </conditionalFormatting>
  <conditionalFormatting sqref="AB11">
    <cfRule type="expression" dxfId="236" priority="224" stopIfTrue="1">
      <formula>AA15&gt;=4</formula>
    </cfRule>
  </conditionalFormatting>
  <conditionalFormatting sqref="AB10">
    <cfRule type="expression" dxfId="235" priority="225" stopIfTrue="1">
      <formula>AA15&gt;=5</formula>
    </cfRule>
  </conditionalFormatting>
  <conditionalFormatting sqref="AB9">
    <cfRule type="expression" dxfId="234" priority="226" stopIfTrue="1">
      <formula>AA15&gt;=6</formula>
    </cfRule>
  </conditionalFormatting>
  <conditionalFormatting sqref="AB8">
    <cfRule type="expression" dxfId="233" priority="227" stopIfTrue="1">
      <formula>AA15&gt;=7</formula>
    </cfRule>
  </conditionalFormatting>
  <conditionalFormatting sqref="AB7">
    <cfRule type="expression" dxfId="232" priority="228" stopIfTrue="1">
      <formula>AA15&gt;=8</formula>
    </cfRule>
  </conditionalFormatting>
  <conditionalFormatting sqref="AB6">
    <cfRule type="expression" dxfId="231" priority="229" stopIfTrue="1">
      <formula>AA15&gt;=9</formula>
    </cfRule>
  </conditionalFormatting>
  <conditionalFormatting sqref="AB5">
    <cfRule type="expression" dxfId="230" priority="230" stopIfTrue="1">
      <formula>AA15&gt;=10</formula>
    </cfRule>
  </conditionalFormatting>
  <conditionalFormatting sqref="AF14">
    <cfRule type="expression" dxfId="229" priority="231" stopIfTrue="1">
      <formula>AE15&gt;=1</formula>
    </cfRule>
  </conditionalFormatting>
  <conditionalFormatting sqref="AF13">
    <cfRule type="expression" dxfId="228" priority="232" stopIfTrue="1">
      <formula>AE15&gt;=2</formula>
    </cfRule>
  </conditionalFormatting>
  <conditionalFormatting sqref="AF12">
    <cfRule type="expression" dxfId="227" priority="233" stopIfTrue="1">
      <formula>AE15&gt;=3</formula>
    </cfRule>
  </conditionalFormatting>
  <conditionalFormatting sqref="AF11">
    <cfRule type="expression" dxfId="226" priority="234" stopIfTrue="1">
      <formula>AE15&gt;=4</formula>
    </cfRule>
  </conditionalFormatting>
  <conditionalFormatting sqref="AF10">
    <cfRule type="expression" dxfId="225" priority="235" stopIfTrue="1">
      <formula>AE15&gt;=5</formula>
    </cfRule>
  </conditionalFormatting>
  <conditionalFormatting sqref="AF9">
    <cfRule type="expression" dxfId="224" priority="236" stopIfTrue="1">
      <formula>AE15&gt;=6</formula>
    </cfRule>
  </conditionalFormatting>
  <conditionalFormatting sqref="AF8">
    <cfRule type="expression" dxfId="223" priority="237" stopIfTrue="1">
      <formula>AE15&gt;=7</formula>
    </cfRule>
  </conditionalFormatting>
  <conditionalFormatting sqref="AF7">
    <cfRule type="expression" dxfId="222" priority="238" stopIfTrue="1">
      <formula>AE15&gt;=8</formula>
    </cfRule>
  </conditionalFormatting>
  <conditionalFormatting sqref="AF6">
    <cfRule type="expression" dxfId="221" priority="239" stopIfTrue="1">
      <formula>AE15&gt;=9</formula>
    </cfRule>
  </conditionalFormatting>
  <conditionalFormatting sqref="AF5">
    <cfRule type="expression" dxfId="220" priority="240" stopIfTrue="1">
      <formula>AE15&gt;=10</formula>
    </cfRule>
  </conditionalFormatting>
  <conditionalFormatting sqref="AW14:AY14">
    <cfRule type="expression" dxfId="219" priority="211" stopIfTrue="1">
      <formula>AV15&gt;=1</formula>
    </cfRule>
  </conditionalFormatting>
  <conditionalFormatting sqref="AW13:AY13">
    <cfRule type="expression" dxfId="218" priority="212" stopIfTrue="1">
      <formula>AV15&gt;=2</formula>
    </cfRule>
  </conditionalFormatting>
  <conditionalFormatting sqref="AW12:AY12">
    <cfRule type="expression" dxfId="217" priority="213" stopIfTrue="1">
      <formula>AV15&gt;=3</formula>
    </cfRule>
  </conditionalFormatting>
  <conditionalFormatting sqref="AW11:AY11">
    <cfRule type="expression" dxfId="216" priority="214" stopIfTrue="1">
      <formula>AV15&gt;=4</formula>
    </cfRule>
  </conditionalFormatting>
  <conditionalFormatting sqref="AW10:AY10">
    <cfRule type="expression" dxfId="215" priority="215" stopIfTrue="1">
      <formula>AV15&gt;=5</formula>
    </cfRule>
  </conditionalFormatting>
  <conditionalFormatting sqref="AW9:AY9">
    <cfRule type="expression" dxfId="214" priority="216" stopIfTrue="1">
      <formula>AV15&gt;=6</formula>
    </cfRule>
  </conditionalFormatting>
  <conditionalFormatting sqref="AW8:AY8">
    <cfRule type="expression" dxfId="213" priority="217" stopIfTrue="1">
      <formula>AV15&gt;=7</formula>
    </cfRule>
  </conditionalFormatting>
  <conditionalFormatting sqref="AW7:AY7">
    <cfRule type="expression" dxfId="212" priority="218" stopIfTrue="1">
      <formula>AV15&gt;=8</formula>
    </cfRule>
  </conditionalFormatting>
  <conditionalFormatting sqref="AW6:AY6">
    <cfRule type="expression" dxfId="211" priority="219" stopIfTrue="1">
      <formula>AV15&gt;=9</formula>
    </cfRule>
  </conditionalFormatting>
  <conditionalFormatting sqref="AW5:AY5">
    <cfRule type="expression" dxfId="210" priority="220" stopIfTrue="1">
      <formula>AV15&gt;=10</formula>
    </cfRule>
  </conditionalFormatting>
  <conditionalFormatting sqref="AO14">
    <cfRule type="expression" dxfId="209" priority="191" stopIfTrue="1">
      <formula>AN15&gt;=1</formula>
    </cfRule>
  </conditionalFormatting>
  <conditionalFormatting sqref="AO13">
    <cfRule type="expression" dxfId="208" priority="192" stopIfTrue="1">
      <formula>AN15&gt;=2</formula>
    </cfRule>
  </conditionalFormatting>
  <conditionalFormatting sqref="AO12">
    <cfRule type="expression" dxfId="207" priority="193" stopIfTrue="1">
      <formula>AN15&gt;=3</formula>
    </cfRule>
  </conditionalFormatting>
  <conditionalFormatting sqref="AO11">
    <cfRule type="expression" dxfId="206" priority="194" stopIfTrue="1">
      <formula>AN15&gt;=4</formula>
    </cfRule>
  </conditionalFormatting>
  <conditionalFormatting sqref="AO10">
    <cfRule type="expression" dxfId="205" priority="195" stopIfTrue="1">
      <formula>AN15&gt;=5</formula>
    </cfRule>
  </conditionalFormatting>
  <conditionalFormatting sqref="AO9">
    <cfRule type="expression" dxfId="204" priority="196" stopIfTrue="1">
      <formula>AN15&gt;=6</formula>
    </cfRule>
  </conditionalFormatting>
  <conditionalFormatting sqref="AO8">
    <cfRule type="expression" dxfId="203" priority="197" stopIfTrue="1">
      <formula>AN15&gt;=7</formula>
    </cfRule>
  </conditionalFormatting>
  <conditionalFormatting sqref="AO7">
    <cfRule type="expression" dxfId="202" priority="198" stopIfTrue="1">
      <formula>AN15&gt;=8</formula>
    </cfRule>
  </conditionalFormatting>
  <conditionalFormatting sqref="AO6">
    <cfRule type="expression" dxfId="201" priority="199" stopIfTrue="1">
      <formula>AN15&gt;=9</formula>
    </cfRule>
  </conditionalFormatting>
  <conditionalFormatting sqref="AO5">
    <cfRule type="expression" dxfId="200" priority="200" stopIfTrue="1">
      <formula>AN15&gt;=10</formula>
    </cfRule>
  </conditionalFormatting>
  <conditionalFormatting sqref="AS14">
    <cfRule type="expression" dxfId="199" priority="201" stopIfTrue="1">
      <formula>AR15&gt;=1</formula>
    </cfRule>
  </conditionalFormatting>
  <conditionalFormatting sqref="AS13">
    <cfRule type="expression" dxfId="198" priority="202" stopIfTrue="1">
      <formula>AR15&gt;=2</formula>
    </cfRule>
  </conditionalFormatting>
  <conditionalFormatting sqref="AS12">
    <cfRule type="expression" dxfId="197" priority="203" stopIfTrue="1">
      <formula>AR15&gt;=3</formula>
    </cfRule>
  </conditionalFormatting>
  <conditionalFormatting sqref="AS11">
    <cfRule type="expression" dxfId="196" priority="204" stopIfTrue="1">
      <formula>AR15&gt;=4</formula>
    </cfRule>
  </conditionalFormatting>
  <conditionalFormatting sqref="AS10">
    <cfRule type="expression" dxfId="195" priority="205" stopIfTrue="1">
      <formula>AR15&gt;=5</formula>
    </cfRule>
  </conditionalFormatting>
  <conditionalFormatting sqref="AS9">
    <cfRule type="expression" dxfId="194" priority="206" stopIfTrue="1">
      <formula>AR15&gt;=6</formula>
    </cfRule>
  </conditionalFormatting>
  <conditionalFormatting sqref="AS8">
    <cfRule type="expression" dxfId="193" priority="207" stopIfTrue="1">
      <formula>AR15&gt;=7</formula>
    </cfRule>
  </conditionalFormatting>
  <conditionalFormatting sqref="AS7">
    <cfRule type="expression" dxfId="192" priority="208" stopIfTrue="1">
      <formula>AR15&gt;=8</formula>
    </cfRule>
  </conditionalFormatting>
  <conditionalFormatting sqref="AS6">
    <cfRule type="expression" dxfId="191" priority="209" stopIfTrue="1">
      <formula>AR15&gt;=9</formula>
    </cfRule>
  </conditionalFormatting>
  <conditionalFormatting sqref="AS5">
    <cfRule type="expression" dxfId="190" priority="210" stopIfTrue="1">
      <formula>AR15&gt;=10</formula>
    </cfRule>
  </conditionalFormatting>
  <conditionalFormatting sqref="BJ14:BL14">
    <cfRule type="expression" dxfId="189" priority="181" stopIfTrue="1">
      <formula>BI15&gt;=1</formula>
    </cfRule>
  </conditionalFormatting>
  <conditionalFormatting sqref="BJ13:BL13">
    <cfRule type="expression" dxfId="188" priority="182" stopIfTrue="1">
      <formula>BI15&gt;=2</formula>
    </cfRule>
  </conditionalFormatting>
  <conditionalFormatting sqref="BJ12:BL12">
    <cfRule type="expression" dxfId="187" priority="183" stopIfTrue="1">
      <formula>BI15&gt;=3</formula>
    </cfRule>
  </conditionalFormatting>
  <conditionalFormatting sqref="BJ11:BL11">
    <cfRule type="expression" dxfId="186" priority="184" stopIfTrue="1">
      <formula>BI15&gt;=4</formula>
    </cfRule>
  </conditionalFormatting>
  <conditionalFormatting sqref="BJ10:BL10">
    <cfRule type="expression" dxfId="185" priority="185" stopIfTrue="1">
      <formula>BI15&gt;=5</formula>
    </cfRule>
  </conditionalFormatting>
  <conditionalFormatting sqref="BJ9:BL9">
    <cfRule type="expression" dxfId="184" priority="186" stopIfTrue="1">
      <formula>BI15&gt;=6</formula>
    </cfRule>
  </conditionalFormatting>
  <conditionalFormatting sqref="BJ8:BL8">
    <cfRule type="expression" dxfId="183" priority="187" stopIfTrue="1">
      <formula>BI15&gt;=7</formula>
    </cfRule>
  </conditionalFormatting>
  <conditionalFormatting sqref="BJ7:BL7">
    <cfRule type="expression" dxfId="182" priority="188" stopIfTrue="1">
      <formula>BI15&gt;=8</formula>
    </cfRule>
  </conditionalFormatting>
  <conditionalFormatting sqref="BJ6:BL6">
    <cfRule type="expression" dxfId="181" priority="189" stopIfTrue="1">
      <formula>BI15&gt;=9</formula>
    </cfRule>
  </conditionalFormatting>
  <conditionalFormatting sqref="BJ5:BL5">
    <cfRule type="expression" dxfId="180" priority="190" stopIfTrue="1">
      <formula>BI15&gt;=10</formula>
    </cfRule>
  </conditionalFormatting>
  <conditionalFormatting sqref="BB14">
    <cfRule type="expression" dxfId="179" priority="161" stopIfTrue="1">
      <formula>BA15&gt;=1</formula>
    </cfRule>
  </conditionalFormatting>
  <conditionalFormatting sqref="BB13">
    <cfRule type="expression" dxfId="178" priority="162" stopIfTrue="1">
      <formula>BA15&gt;=2</formula>
    </cfRule>
  </conditionalFormatting>
  <conditionalFormatting sqref="BB12">
    <cfRule type="expression" dxfId="177" priority="163" stopIfTrue="1">
      <formula>BA15&gt;=3</formula>
    </cfRule>
  </conditionalFormatting>
  <conditionalFormatting sqref="BB11">
    <cfRule type="expression" dxfId="176" priority="164" stopIfTrue="1">
      <formula>BA15&gt;=4</formula>
    </cfRule>
  </conditionalFormatting>
  <conditionalFormatting sqref="BB10">
    <cfRule type="expression" dxfId="175" priority="165" stopIfTrue="1">
      <formula>BA15&gt;=5</formula>
    </cfRule>
  </conditionalFormatting>
  <conditionalFormatting sqref="BB9">
    <cfRule type="expression" dxfId="174" priority="166" stopIfTrue="1">
      <formula>BA15&gt;=6</formula>
    </cfRule>
  </conditionalFormatting>
  <conditionalFormatting sqref="BB8">
    <cfRule type="expression" dxfId="173" priority="167" stopIfTrue="1">
      <formula>BA15&gt;=7</formula>
    </cfRule>
  </conditionalFormatting>
  <conditionalFormatting sqref="BB7">
    <cfRule type="expression" dxfId="172" priority="168" stopIfTrue="1">
      <formula>BA15&gt;=8</formula>
    </cfRule>
  </conditionalFormatting>
  <conditionalFormatting sqref="BB6">
    <cfRule type="expression" dxfId="171" priority="169" stopIfTrue="1">
      <formula>BA15&gt;=9</formula>
    </cfRule>
  </conditionalFormatting>
  <conditionalFormatting sqref="BB5">
    <cfRule type="expression" dxfId="170" priority="170" stopIfTrue="1">
      <formula>BA15&gt;=10</formula>
    </cfRule>
  </conditionalFormatting>
  <conditionalFormatting sqref="BF14">
    <cfRule type="expression" dxfId="169" priority="171" stopIfTrue="1">
      <formula>BE15&gt;=1</formula>
    </cfRule>
  </conditionalFormatting>
  <conditionalFormatting sqref="BF13">
    <cfRule type="expression" dxfId="168" priority="172" stopIfTrue="1">
      <formula>BE15&gt;=2</formula>
    </cfRule>
  </conditionalFormatting>
  <conditionalFormatting sqref="BF12">
    <cfRule type="expression" dxfId="167" priority="173" stopIfTrue="1">
      <formula>BE15&gt;=3</formula>
    </cfRule>
  </conditionalFormatting>
  <conditionalFormatting sqref="BF11">
    <cfRule type="expression" dxfId="166" priority="174" stopIfTrue="1">
      <formula>BE15&gt;=4</formula>
    </cfRule>
  </conditionalFormatting>
  <conditionalFormatting sqref="BF10">
    <cfRule type="expression" dxfId="165" priority="175" stopIfTrue="1">
      <formula>BE15&gt;=5</formula>
    </cfRule>
  </conditionalFormatting>
  <conditionalFormatting sqref="BF9">
    <cfRule type="expression" dxfId="164" priority="176" stopIfTrue="1">
      <formula>BE15&gt;=6</formula>
    </cfRule>
  </conditionalFormatting>
  <conditionalFormatting sqref="BF8">
    <cfRule type="expression" dxfId="163" priority="177" stopIfTrue="1">
      <formula>BE15&gt;=7</formula>
    </cfRule>
  </conditionalFormatting>
  <conditionalFormatting sqref="BF7">
    <cfRule type="expression" dxfId="162" priority="178" stopIfTrue="1">
      <formula>BE15&gt;=8</formula>
    </cfRule>
  </conditionalFormatting>
  <conditionalFormatting sqref="BF6">
    <cfRule type="expression" dxfId="161" priority="179" stopIfTrue="1">
      <formula>BE15&gt;=9</formula>
    </cfRule>
  </conditionalFormatting>
  <conditionalFormatting sqref="BF5">
    <cfRule type="expression" dxfId="160" priority="180" stopIfTrue="1">
      <formula>BE15&gt;=10</formula>
    </cfRule>
  </conditionalFormatting>
  <conditionalFormatting sqref="K26:L26">
    <cfRule type="expression" dxfId="159" priority="151" stopIfTrue="1">
      <formula>J27&gt;=1</formula>
    </cfRule>
  </conditionalFormatting>
  <conditionalFormatting sqref="K25:L25">
    <cfRule type="expression" dxfId="158" priority="152" stopIfTrue="1">
      <formula>J27&gt;=2</formula>
    </cfRule>
  </conditionalFormatting>
  <conditionalFormatting sqref="K24:L24">
    <cfRule type="expression" dxfId="157" priority="153" stopIfTrue="1">
      <formula>J27&gt;=3</formula>
    </cfRule>
  </conditionalFormatting>
  <conditionalFormatting sqref="K23:L23">
    <cfRule type="expression" dxfId="156" priority="154" stopIfTrue="1">
      <formula>J27&gt;=4</formula>
    </cfRule>
  </conditionalFormatting>
  <conditionalFormatting sqref="K22:L22">
    <cfRule type="expression" dxfId="155" priority="155" stopIfTrue="1">
      <formula>J27&gt;=5</formula>
    </cfRule>
  </conditionalFormatting>
  <conditionalFormatting sqref="K21:L21">
    <cfRule type="expression" dxfId="154" priority="156" stopIfTrue="1">
      <formula>J27&gt;=6</formula>
    </cfRule>
  </conditionalFormatting>
  <conditionalFormatting sqref="K20:L20">
    <cfRule type="expression" dxfId="153" priority="157" stopIfTrue="1">
      <formula>J27&gt;=7</formula>
    </cfRule>
  </conditionalFormatting>
  <conditionalFormatting sqref="K19:L19">
    <cfRule type="expression" dxfId="152" priority="158" stopIfTrue="1">
      <formula>J27&gt;=8</formula>
    </cfRule>
  </conditionalFormatting>
  <conditionalFormatting sqref="K18:L18">
    <cfRule type="expression" dxfId="151" priority="159" stopIfTrue="1">
      <formula>J27&gt;=9</formula>
    </cfRule>
  </conditionalFormatting>
  <conditionalFormatting sqref="K17:L17">
    <cfRule type="expression" dxfId="150" priority="160" stopIfTrue="1">
      <formula>J27&gt;=10</formula>
    </cfRule>
  </conditionalFormatting>
  <conditionalFormatting sqref="B26">
    <cfRule type="expression" dxfId="149" priority="131" stopIfTrue="1">
      <formula>A27&gt;=1</formula>
    </cfRule>
  </conditionalFormatting>
  <conditionalFormatting sqref="B25">
    <cfRule type="expression" dxfId="148" priority="132" stopIfTrue="1">
      <formula>A27&gt;=2</formula>
    </cfRule>
  </conditionalFormatting>
  <conditionalFormatting sqref="B24">
    <cfRule type="expression" dxfId="147" priority="133" stopIfTrue="1">
      <formula>A27&gt;=3</formula>
    </cfRule>
  </conditionalFormatting>
  <conditionalFormatting sqref="B23">
    <cfRule type="expression" dxfId="146" priority="134" stopIfTrue="1">
      <formula>A27&gt;=4</formula>
    </cfRule>
  </conditionalFormatting>
  <conditionalFormatting sqref="B22">
    <cfRule type="expression" dxfId="145" priority="135" stopIfTrue="1">
      <formula>A27&gt;=5</formula>
    </cfRule>
  </conditionalFormatting>
  <conditionalFormatting sqref="B21">
    <cfRule type="expression" dxfId="144" priority="136" stopIfTrue="1">
      <formula>A27&gt;=6</formula>
    </cfRule>
  </conditionalFormatting>
  <conditionalFormatting sqref="B20">
    <cfRule type="expression" dxfId="143" priority="137" stopIfTrue="1">
      <formula>A27&gt;=7</formula>
    </cfRule>
  </conditionalFormatting>
  <conditionalFormatting sqref="B19">
    <cfRule type="expression" dxfId="142" priority="138" stopIfTrue="1">
      <formula>A27&gt;=8</formula>
    </cfRule>
  </conditionalFormatting>
  <conditionalFormatting sqref="B18">
    <cfRule type="expression" dxfId="141" priority="139" stopIfTrue="1">
      <formula>A27&gt;=9</formula>
    </cfRule>
  </conditionalFormatting>
  <conditionalFormatting sqref="B17">
    <cfRule type="expression" dxfId="140" priority="140" stopIfTrue="1">
      <formula>A27&gt;=10</formula>
    </cfRule>
  </conditionalFormatting>
  <conditionalFormatting sqref="F26">
    <cfRule type="expression" dxfId="139" priority="141" stopIfTrue="1">
      <formula>E27&gt;=1</formula>
    </cfRule>
  </conditionalFormatting>
  <conditionalFormatting sqref="F25">
    <cfRule type="expression" dxfId="138" priority="142" stopIfTrue="1">
      <formula>E27&gt;=2</formula>
    </cfRule>
  </conditionalFormatting>
  <conditionalFormatting sqref="F24">
    <cfRule type="expression" dxfId="137" priority="143" stopIfTrue="1">
      <formula>E27&gt;=3</formula>
    </cfRule>
  </conditionalFormatting>
  <conditionalFormatting sqref="F23">
    <cfRule type="expression" dxfId="136" priority="144" stopIfTrue="1">
      <formula>E27&gt;=4</formula>
    </cfRule>
  </conditionalFormatting>
  <conditionalFormatting sqref="F22">
    <cfRule type="expression" dxfId="135" priority="145" stopIfTrue="1">
      <formula>E27&gt;=5</formula>
    </cfRule>
  </conditionalFormatting>
  <conditionalFormatting sqref="F21">
    <cfRule type="expression" dxfId="134" priority="146" stopIfTrue="1">
      <formula>E27&gt;=6</formula>
    </cfRule>
  </conditionalFormatting>
  <conditionalFormatting sqref="F20">
    <cfRule type="expression" dxfId="133" priority="147" stopIfTrue="1">
      <formula>E27&gt;=7</formula>
    </cfRule>
  </conditionalFormatting>
  <conditionalFormatting sqref="F19">
    <cfRule type="expression" dxfId="132" priority="148" stopIfTrue="1">
      <formula>E27&gt;=8</formula>
    </cfRule>
  </conditionalFormatting>
  <conditionalFormatting sqref="F18">
    <cfRule type="expression" dxfId="131" priority="149" stopIfTrue="1">
      <formula>E27&gt;=9</formula>
    </cfRule>
  </conditionalFormatting>
  <conditionalFormatting sqref="F17">
    <cfRule type="expression" dxfId="130" priority="150" stopIfTrue="1">
      <formula>E27&gt;=10</formula>
    </cfRule>
  </conditionalFormatting>
  <conditionalFormatting sqref="W26:Y26">
    <cfRule type="expression" dxfId="129" priority="121" stopIfTrue="1">
      <formula>V27&gt;=1</formula>
    </cfRule>
  </conditionalFormatting>
  <conditionalFormatting sqref="W25:Y25">
    <cfRule type="expression" dxfId="128" priority="122" stopIfTrue="1">
      <formula>V27&gt;=2</formula>
    </cfRule>
  </conditionalFormatting>
  <conditionalFormatting sqref="W24:Y24">
    <cfRule type="expression" dxfId="127" priority="123" stopIfTrue="1">
      <formula>V27&gt;=3</formula>
    </cfRule>
  </conditionalFormatting>
  <conditionalFormatting sqref="W23:Y23">
    <cfRule type="expression" dxfId="126" priority="124" stopIfTrue="1">
      <formula>V27&gt;=4</formula>
    </cfRule>
  </conditionalFormatting>
  <conditionalFormatting sqref="W22:Y22">
    <cfRule type="expression" dxfId="125" priority="125" stopIfTrue="1">
      <formula>V27&gt;=5</formula>
    </cfRule>
  </conditionalFormatting>
  <conditionalFormatting sqref="W21:Y21">
    <cfRule type="expression" dxfId="124" priority="126" stopIfTrue="1">
      <formula>V27&gt;=6</formula>
    </cfRule>
  </conditionalFormatting>
  <conditionalFormatting sqref="W20:Y20">
    <cfRule type="expression" dxfId="123" priority="127" stopIfTrue="1">
      <formula>V27&gt;=7</formula>
    </cfRule>
  </conditionalFormatting>
  <conditionalFormatting sqref="W19:Y19">
    <cfRule type="expression" dxfId="122" priority="128" stopIfTrue="1">
      <formula>V27&gt;=8</formula>
    </cfRule>
  </conditionalFormatting>
  <conditionalFormatting sqref="W18:Y18">
    <cfRule type="expression" dxfId="121" priority="129" stopIfTrue="1">
      <formula>V27&gt;=9</formula>
    </cfRule>
  </conditionalFormatting>
  <conditionalFormatting sqref="W17:Y17">
    <cfRule type="expression" dxfId="120" priority="130" stopIfTrue="1">
      <formula>V27&gt;=10</formula>
    </cfRule>
  </conditionalFormatting>
  <conditionalFormatting sqref="O26">
    <cfRule type="expression" dxfId="119" priority="101" stopIfTrue="1">
      <formula>N27&gt;=1</formula>
    </cfRule>
  </conditionalFormatting>
  <conditionalFormatting sqref="O25">
    <cfRule type="expression" dxfId="118" priority="102" stopIfTrue="1">
      <formula>N27&gt;=2</formula>
    </cfRule>
  </conditionalFormatting>
  <conditionalFormatting sqref="O24">
    <cfRule type="expression" dxfId="117" priority="103" stopIfTrue="1">
      <formula>N27&gt;=3</formula>
    </cfRule>
  </conditionalFormatting>
  <conditionalFormatting sqref="O23">
    <cfRule type="expression" dxfId="116" priority="104" stopIfTrue="1">
      <formula>N27&gt;=4</formula>
    </cfRule>
  </conditionalFormatting>
  <conditionalFormatting sqref="O22">
    <cfRule type="expression" dxfId="115" priority="105" stopIfTrue="1">
      <formula>N27&gt;=5</formula>
    </cfRule>
  </conditionalFormatting>
  <conditionalFormatting sqref="O21">
    <cfRule type="expression" dxfId="114" priority="106" stopIfTrue="1">
      <formula>N27&gt;=6</formula>
    </cfRule>
  </conditionalFormatting>
  <conditionalFormatting sqref="O20">
    <cfRule type="expression" dxfId="113" priority="107" stopIfTrue="1">
      <formula>N27&gt;=7</formula>
    </cfRule>
  </conditionalFormatting>
  <conditionalFormatting sqref="O19">
    <cfRule type="expression" dxfId="112" priority="108" stopIfTrue="1">
      <formula>N27&gt;=8</formula>
    </cfRule>
  </conditionalFormatting>
  <conditionalFormatting sqref="O18">
    <cfRule type="expression" dxfId="111" priority="109" stopIfTrue="1">
      <formula>N27&gt;=9</formula>
    </cfRule>
  </conditionalFormatting>
  <conditionalFormatting sqref="O17">
    <cfRule type="expression" dxfId="110" priority="110" stopIfTrue="1">
      <formula>N27&gt;=10</formula>
    </cfRule>
  </conditionalFormatting>
  <conditionalFormatting sqref="S26">
    <cfRule type="expression" dxfId="109" priority="111" stopIfTrue="1">
      <formula>R27&gt;=1</formula>
    </cfRule>
  </conditionalFormatting>
  <conditionalFormatting sqref="S25">
    <cfRule type="expression" dxfId="108" priority="112" stopIfTrue="1">
      <formula>R27&gt;=2</formula>
    </cfRule>
  </conditionalFormatting>
  <conditionalFormatting sqref="S24">
    <cfRule type="expression" dxfId="107" priority="113" stopIfTrue="1">
      <formula>R27&gt;=3</formula>
    </cfRule>
  </conditionalFormatting>
  <conditionalFormatting sqref="S23">
    <cfRule type="expression" dxfId="106" priority="114" stopIfTrue="1">
      <formula>R27&gt;=4</formula>
    </cfRule>
  </conditionalFormatting>
  <conditionalFormatting sqref="S22">
    <cfRule type="expression" dxfId="105" priority="115" stopIfTrue="1">
      <formula>R27&gt;=5</formula>
    </cfRule>
  </conditionalFormatting>
  <conditionalFormatting sqref="S21">
    <cfRule type="expression" dxfId="104" priority="116" stopIfTrue="1">
      <formula>R27&gt;=6</formula>
    </cfRule>
  </conditionalFormatting>
  <conditionalFormatting sqref="S20">
    <cfRule type="expression" dxfId="103" priority="117" stopIfTrue="1">
      <formula>R27&gt;=7</formula>
    </cfRule>
  </conditionalFormatting>
  <conditionalFormatting sqref="S19">
    <cfRule type="expression" dxfId="102" priority="118" stopIfTrue="1">
      <formula>R27&gt;=8</formula>
    </cfRule>
  </conditionalFormatting>
  <conditionalFormatting sqref="S18">
    <cfRule type="expression" dxfId="101" priority="119" stopIfTrue="1">
      <formula>R27&gt;=9</formula>
    </cfRule>
  </conditionalFormatting>
  <conditionalFormatting sqref="S17">
    <cfRule type="expression" dxfId="100" priority="120" stopIfTrue="1">
      <formula>R27&gt;=10</formula>
    </cfRule>
  </conditionalFormatting>
  <conditionalFormatting sqref="AJ26:AL26">
    <cfRule type="expression" dxfId="99" priority="91" stopIfTrue="1">
      <formula>AI27&gt;=1</formula>
    </cfRule>
  </conditionalFormatting>
  <conditionalFormatting sqref="AJ25:AL25">
    <cfRule type="expression" dxfId="98" priority="92" stopIfTrue="1">
      <formula>AI27&gt;=2</formula>
    </cfRule>
  </conditionalFormatting>
  <conditionalFormatting sqref="AJ24:AL24">
    <cfRule type="expression" dxfId="97" priority="93" stopIfTrue="1">
      <formula>AI27&gt;=3</formula>
    </cfRule>
  </conditionalFormatting>
  <conditionalFormatting sqref="AJ23:AL23">
    <cfRule type="expression" dxfId="96" priority="94" stopIfTrue="1">
      <formula>AI27&gt;=4</formula>
    </cfRule>
  </conditionalFormatting>
  <conditionalFormatting sqref="AJ22:AL22">
    <cfRule type="expression" dxfId="95" priority="95" stopIfTrue="1">
      <formula>AI27&gt;=5</formula>
    </cfRule>
  </conditionalFormatting>
  <conditionalFormatting sqref="AJ21:AL21">
    <cfRule type="expression" dxfId="94" priority="96" stopIfTrue="1">
      <formula>AI27&gt;=6</formula>
    </cfRule>
  </conditionalFormatting>
  <conditionalFormatting sqref="AJ20:AL20">
    <cfRule type="expression" dxfId="93" priority="97" stopIfTrue="1">
      <formula>AI27&gt;=7</formula>
    </cfRule>
  </conditionalFormatting>
  <conditionalFormatting sqref="AJ19:AL19">
    <cfRule type="expression" dxfId="92" priority="98" stopIfTrue="1">
      <formula>AI27&gt;=8</formula>
    </cfRule>
  </conditionalFormatting>
  <conditionalFormatting sqref="AJ18:AL18">
    <cfRule type="expression" dxfId="91" priority="99" stopIfTrue="1">
      <formula>AI27&gt;=9</formula>
    </cfRule>
  </conditionalFormatting>
  <conditionalFormatting sqref="AJ17:AL17">
    <cfRule type="expression" dxfId="90" priority="100" stopIfTrue="1">
      <formula>AI27&gt;=10</formula>
    </cfRule>
  </conditionalFormatting>
  <conditionalFormatting sqref="AB26">
    <cfRule type="expression" dxfId="89" priority="71" stopIfTrue="1">
      <formula>AA27&gt;=1</formula>
    </cfRule>
  </conditionalFormatting>
  <conditionalFormatting sqref="AB25">
    <cfRule type="expression" dxfId="88" priority="72" stopIfTrue="1">
      <formula>AA27&gt;=2</formula>
    </cfRule>
  </conditionalFormatting>
  <conditionalFormatting sqref="AB24">
    <cfRule type="expression" dxfId="87" priority="73" stopIfTrue="1">
      <formula>AA27&gt;=3</formula>
    </cfRule>
  </conditionalFormatting>
  <conditionalFormatting sqref="AB23">
    <cfRule type="expression" dxfId="86" priority="74" stopIfTrue="1">
      <formula>AA27&gt;=4</formula>
    </cfRule>
  </conditionalFormatting>
  <conditionalFormatting sqref="AB22">
    <cfRule type="expression" dxfId="85" priority="75" stopIfTrue="1">
      <formula>AA27&gt;=5</formula>
    </cfRule>
  </conditionalFormatting>
  <conditionalFormatting sqref="AB21">
    <cfRule type="expression" dxfId="84" priority="76" stopIfTrue="1">
      <formula>AA27&gt;=6</formula>
    </cfRule>
  </conditionalFormatting>
  <conditionalFormatting sqref="AB20">
    <cfRule type="expression" dxfId="83" priority="77" stopIfTrue="1">
      <formula>AA27&gt;=7</formula>
    </cfRule>
  </conditionalFormatting>
  <conditionalFormatting sqref="AB19">
    <cfRule type="expression" dxfId="82" priority="78" stopIfTrue="1">
      <formula>AA27&gt;=8</formula>
    </cfRule>
  </conditionalFormatting>
  <conditionalFormatting sqref="AB18">
    <cfRule type="expression" dxfId="81" priority="79" stopIfTrue="1">
      <formula>AA27&gt;=9</formula>
    </cfRule>
  </conditionalFormatting>
  <conditionalFormatting sqref="AB17">
    <cfRule type="expression" dxfId="80" priority="80" stopIfTrue="1">
      <formula>AA27&gt;=10</formula>
    </cfRule>
  </conditionalFormatting>
  <conditionalFormatting sqref="AF26">
    <cfRule type="expression" dxfId="79" priority="81" stopIfTrue="1">
      <formula>AE27&gt;=1</formula>
    </cfRule>
  </conditionalFormatting>
  <conditionalFormatting sqref="AF25">
    <cfRule type="expression" dxfId="78" priority="82" stopIfTrue="1">
      <formula>AE27&gt;=2</formula>
    </cfRule>
  </conditionalFormatting>
  <conditionalFormatting sqref="AF24">
    <cfRule type="expression" dxfId="77" priority="83" stopIfTrue="1">
      <formula>AE27&gt;=3</formula>
    </cfRule>
  </conditionalFormatting>
  <conditionalFormatting sqref="AF23">
    <cfRule type="expression" dxfId="76" priority="84" stopIfTrue="1">
      <formula>AE27&gt;=4</formula>
    </cfRule>
  </conditionalFormatting>
  <conditionalFormatting sqref="AF22">
    <cfRule type="expression" dxfId="75" priority="85" stopIfTrue="1">
      <formula>AE27&gt;=5</formula>
    </cfRule>
  </conditionalFormatting>
  <conditionalFormatting sqref="AF21">
    <cfRule type="expression" dxfId="74" priority="86" stopIfTrue="1">
      <formula>AE27&gt;=6</formula>
    </cfRule>
  </conditionalFormatting>
  <conditionalFormatting sqref="AF20">
    <cfRule type="expression" dxfId="73" priority="87" stopIfTrue="1">
      <formula>AE27&gt;=7</formula>
    </cfRule>
  </conditionalFormatting>
  <conditionalFormatting sqref="AF19">
    <cfRule type="expression" dxfId="72" priority="88" stopIfTrue="1">
      <formula>AE27&gt;=8</formula>
    </cfRule>
  </conditionalFormatting>
  <conditionalFormatting sqref="AF18">
    <cfRule type="expression" dxfId="71" priority="89" stopIfTrue="1">
      <formula>AE27&gt;=9</formula>
    </cfRule>
  </conditionalFormatting>
  <conditionalFormatting sqref="AF17">
    <cfRule type="expression" dxfId="70" priority="90" stopIfTrue="1">
      <formula>AE27&gt;=10</formula>
    </cfRule>
  </conditionalFormatting>
  <conditionalFormatting sqref="AW26:AY26">
    <cfRule type="expression" dxfId="69" priority="61" stopIfTrue="1">
      <formula>AV27&gt;=1</formula>
    </cfRule>
  </conditionalFormatting>
  <conditionalFormatting sqref="AW25:AY25">
    <cfRule type="expression" dxfId="68" priority="62" stopIfTrue="1">
      <formula>AV27&gt;=2</formula>
    </cfRule>
  </conditionalFormatting>
  <conditionalFormatting sqref="AW24:AY24">
    <cfRule type="expression" dxfId="67" priority="63" stopIfTrue="1">
      <formula>AV27&gt;=3</formula>
    </cfRule>
  </conditionalFormatting>
  <conditionalFormatting sqref="AW23:AY23">
    <cfRule type="expression" dxfId="66" priority="64" stopIfTrue="1">
      <formula>AV27&gt;=4</formula>
    </cfRule>
  </conditionalFormatting>
  <conditionalFormatting sqref="AW22:AY22">
    <cfRule type="expression" dxfId="65" priority="65" stopIfTrue="1">
      <formula>AV27&gt;=5</formula>
    </cfRule>
  </conditionalFormatting>
  <conditionalFormatting sqref="AW21:AY21">
    <cfRule type="expression" dxfId="64" priority="66" stopIfTrue="1">
      <formula>AV27&gt;=6</formula>
    </cfRule>
  </conditionalFormatting>
  <conditionalFormatting sqref="AW20:AY20">
    <cfRule type="expression" dxfId="63" priority="67" stopIfTrue="1">
      <formula>AV27&gt;=7</formula>
    </cfRule>
  </conditionalFormatting>
  <conditionalFormatting sqref="AW19:AY19">
    <cfRule type="expression" dxfId="62" priority="68" stopIfTrue="1">
      <formula>AV27&gt;=8</formula>
    </cfRule>
  </conditionalFormatting>
  <conditionalFormatting sqref="AW18:AY18">
    <cfRule type="expression" dxfId="61" priority="69" stopIfTrue="1">
      <formula>AV27&gt;=9</formula>
    </cfRule>
  </conditionalFormatting>
  <conditionalFormatting sqref="AW17:AY17">
    <cfRule type="expression" dxfId="60" priority="70" stopIfTrue="1">
      <formula>AV27&gt;=10</formula>
    </cfRule>
  </conditionalFormatting>
  <conditionalFormatting sqref="AO26">
    <cfRule type="expression" dxfId="59" priority="41" stopIfTrue="1">
      <formula>AN27&gt;=1</formula>
    </cfRule>
  </conditionalFormatting>
  <conditionalFormatting sqref="AO25">
    <cfRule type="expression" dxfId="58" priority="42" stopIfTrue="1">
      <formula>AN27&gt;=2</formula>
    </cfRule>
  </conditionalFormatting>
  <conditionalFormatting sqref="AO24">
    <cfRule type="expression" dxfId="57" priority="43" stopIfTrue="1">
      <formula>AN27&gt;=3</formula>
    </cfRule>
  </conditionalFormatting>
  <conditionalFormatting sqref="AO23">
    <cfRule type="expression" dxfId="56" priority="44" stopIfTrue="1">
      <formula>AN27&gt;=4</formula>
    </cfRule>
  </conditionalFormatting>
  <conditionalFormatting sqref="AO22">
    <cfRule type="expression" dxfId="55" priority="45" stopIfTrue="1">
      <formula>AN27&gt;=5</formula>
    </cfRule>
  </conditionalFormatting>
  <conditionalFormatting sqref="AO21">
    <cfRule type="expression" dxfId="54" priority="46" stopIfTrue="1">
      <formula>AN27&gt;=6</formula>
    </cfRule>
  </conditionalFormatting>
  <conditionalFormatting sqref="AO20">
    <cfRule type="expression" dxfId="53" priority="47" stopIfTrue="1">
      <formula>AN27&gt;=7</formula>
    </cfRule>
  </conditionalFormatting>
  <conditionalFormatting sqref="AO19">
    <cfRule type="expression" dxfId="52" priority="48" stopIfTrue="1">
      <formula>AN27&gt;=8</formula>
    </cfRule>
  </conditionalFormatting>
  <conditionalFormatting sqref="AO18">
    <cfRule type="expression" dxfId="51" priority="49" stopIfTrue="1">
      <formula>AN27&gt;=9</formula>
    </cfRule>
  </conditionalFormatting>
  <conditionalFormatting sqref="AO17">
    <cfRule type="expression" dxfId="50" priority="50" stopIfTrue="1">
      <formula>AN27&gt;=10</formula>
    </cfRule>
  </conditionalFormatting>
  <conditionalFormatting sqref="AS26">
    <cfRule type="expression" dxfId="49" priority="51" stopIfTrue="1">
      <formula>AR27&gt;=1</formula>
    </cfRule>
  </conditionalFormatting>
  <conditionalFormatting sqref="AS25">
    <cfRule type="expression" dxfId="48" priority="52" stopIfTrue="1">
      <formula>AR27&gt;=2</formula>
    </cfRule>
  </conditionalFormatting>
  <conditionalFormatting sqref="AS24">
    <cfRule type="expression" dxfId="47" priority="53" stopIfTrue="1">
      <formula>AR27&gt;=3</formula>
    </cfRule>
  </conditionalFormatting>
  <conditionalFormatting sqref="AS23">
    <cfRule type="expression" dxfId="46" priority="54" stopIfTrue="1">
      <formula>AR27&gt;=4</formula>
    </cfRule>
  </conditionalFormatting>
  <conditionalFormatting sqref="AS22">
    <cfRule type="expression" dxfId="45" priority="55" stopIfTrue="1">
      <formula>AR27&gt;=5</formula>
    </cfRule>
  </conditionalFormatting>
  <conditionalFormatting sqref="AS21">
    <cfRule type="expression" dxfId="44" priority="56" stopIfTrue="1">
      <formula>AR27&gt;=6</formula>
    </cfRule>
  </conditionalFormatting>
  <conditionalFormatting sqref="AS20">
    <cfRule type="expression" dxfId="43" priority="57" stopIfTrue="1">
      <formula>AR27&gt;=7</formula>
    </cfRule>
  </conditionalFormatting>
  <conditionalFormatting sqref="AS19">
    <cfRule type="expression" dxfId="42" priority="58" stopIfTrue="1">
      <formula>AR27&gt;=8</formula>
    </cfRule>
  </conditionalFormatting>
  <conditionalFormatting sqref="AS18">
    <cfRule type="expression" dxfId="41" priority="59" stopIfTrue="1">
      <formula>AR27&gt;=9</formula>
    </cfRule>
  </conditionalFormatting>
  <conditionalFormatting sqref="AS17">
    <cfRule type="expression" dxfId="40" priority="60" stopIfTrue="1">
      <formula>AR27&gt;=10</formula>
    </cfRule>
  </conditionalFormatting>
  <conditionalFormatting sqref="BJ26:BL26">
    <cfRule type="expression" dxfId="39" priority="31" stopIfTrue="1">
      <formula>BI27&gt;=1</formula>
    </cfRule>
  </conditionalFormatting>
  <conditionalFormatting sqref="BJ25:BL25">
    <cfRule type="expression" dxfId="38" priority="32" stopIfTrue="1">
      <formula>BI27&gt;=2</formula>
    </cfRule>
  </conditionalFormatting>
  <conditionalFormatting sqref="BJ24:BL24">
    <cfRule type="expression" dxfId="37" priority="33" stopIfTrue="1">
      <formula>BI27&gt;=3</formula>
    </cfRule>
  </conditionalFormatting>
  <conditionalFormatting sqref="BJ23:BL23">
    <cfRule type="expression" dxfId="36" priority="34" stopIfTrue="1">
      <formula>BI27&gt;=4</formula>
    </cfRule>
  </conditionalFormatting>
  <conditionalFormatting sqref="BJ22:BL22">
    <cfRule type="expression" dxfId="35" priority="35" stopIfTrue="1">
      <formula>BI27&gt;=5</formula>
    </cfRule>
  </conditionalFormatting>
  <conditionalFormatting sqref="BJ21:BL21">
    <cfRule type="expression" dxfId="34" priority="36" stopIfTrue="1">
      <formula>BI27&gt;=6</formula>
    </cfRule>
  </conditionalFormatting>
  <conditionalFormatting sqref="BJ20:BL20">
    <cfRule type="expression" dxfId="33" priority="37" stopIfTrue="1">
      <formula>BI27&gt;=7</formula>
    </cfRule>
  </conditionalFormatting>
  <conditionalFormatting sqref="BJ19:BL19">
    <cfRule type="expression" dxfId="32" priority="38" stopIfTrue="1">
      <formula>BI27&gt;=8</formula>
    </cfRule>
  </conditionalFormatting>
  <conditionalFormatting sqref="BJ18:BL18">
    <cfRule type="expression" dxfId="31" priority="39" stopIfTrue="1">
      <formula>BI27&gt;=9</formula>
    </cfRule>
  </conditionalFormatting>
  <conditionalFormatting sqref="BJ17:BL17">
    <cfRule type="expression" dxfId="30" priority="40" stopIfTrue="1">
      <formula>BI27&gt;=10</formula>
    </cfRule>
  </conditionalFormatting>
  <conditionalFormatting sqref="BB26">
    <cfRule type="expression" dxfId="29" priority="11" stopIfTrue="1">
      <formula>BA27&gt;=1</formula>
    </cfRule>
  </conditionalFormatting>
  <conditionalFormatting sqref="BB25">
    <cfRule type="expression" dxfId="28" priority="12" stopIfTrue="1">
      <formula>BA27&gt;=2</formula>
    </cfRule>
  </conditionalFormatting>
  <conditionalFormatting sqref="BB24">
    <cfRule type="expression" dxfId="27" priority="13" stopIfTrue="1">
      <formula>BA27&gt;=3</formula>
    </cfRule>
  </conditionalFormatting>
  <conditionalFormatting sqref="BB23">
    <cfRule type="expression" dxfId="26" priority="14" stopIfTrue="1">
      <formula>BA27&gt;=4</formula>
    </cfRule>
  </conditionalFormatting>
  <conditionalFormatting sqref="BB22">
    <cfRule type="expression" dxfId="25" priority="15" stopIfTrue="1">
      <formula>BA27&gt;=5</formula>
    </cfRule>
  </conditionalFormatting>
  <conditionalFormatting sqref="BB21">
    <cfRule type="expression" dxfId="24" priority="16" stopIfTrue="1">
      <formula>BA27&gt;=6</formula>
    </cfRule>
  </conditionalFormatting>
  <conditionalFormatting sqref="BB20">
    <cfRule type="expression" dxfId="23" priority="17" stopIfTrue="1">
      <formula>BA27&gt;=7</formula>
    </cfRule>
  </conditionalFormatting>
  <conditionalFormatting sqref="BB19">
    <cfRule type="expression" dxfId="22" priority="18" stopIfTrue="1">
      <formula>BA27&gt;=8</formula>
    </cfRule>
  </conditionalFormatting>
  <conditionalFormatting sqref="BB18">
    <cfRule type="expression" dxfId="21" priority="19" stopIfTrue="1">
      <formula>BA27&gt;=9</formula>
    </cfRule>
  </conditionalFormatting>
  <conditionalFormatting sqref="BB17">
    <cfRule type="expression" dxfId="20" priority="20" stopIfTrue="1">
      <formula>BA27&gt;=10</formula>
    </cfRule>
  </conditionalFormatting>
  <conditionalFormatting sqref="BF26">
    <cfRule type="expression" dxfId="19" priority="21" stopIfTrue="1">
      <formula>BE27&gt;=1</formula>
    </cfRule>
  </conditionalFormatting>
  <conditionalFormatting sqref="BF25">
    <cfRule type="expression" dxfId="18" priority="22" stopIfTrue="1">
      <formula>BE27&gt;=2</formula>
    </cfRule>
  </conditionalFormatting>
  <conditionalFormatting sqref="BF24">
    <cfRule type="expression" dxfId="17" priority="23" stopIfTrue="1">
      <formula>BE27&gt;=3</formula>
    </cfRule>
  </conditionalFormatting>
  <conditionalFormatting sqref="BF23">
    <cfRule type="expression" dxfId="16" priority="24" stopIfTrue="1">
      <formula>BE27&gt;=4</formula>
    </cfRule>
  </conditionalFormatting>
  <conditionalFormatting sqref="BF22">
    <cfRule type="expression" dxfId="15" priority="25" stopIfTrue="1">
      <formula>BE27&gt;=5</formula>
    </cfRule>
  </conditionalFormatting>
  <conditionalFormatting sqref="BF21">
    <cfRule type="expression" dxfId="14" priority="26" stopIfTrue="1">
      <formula>BE27&gt;=6</formula>
    </cfRule>
  </conditionalFormatting>
  <conditionalFormatting sqref="BF20">
    <cfRule type="expression" dxfId="13" priority="27" stopIfTrue="1">
      <formula>BE27&gt;=7</formula>
    </cfRule>
  </conditionalFormatting>
  <conditionalFormatting sqref="BF19">
    <cfRule type="expression" dxfId="12" priority="28" stopIfTrue="1">
      <formula>BE27&gt;=8</formula>
    </cfRule>
  </conditionalFormatting>
  <conditionalFormatting sqref="BF18">
    <cfRule type="expression" dxfId="11" priority="29" stopIfTrue="1">
      <formula>BE27&gt;=9</formula>
    </cfRule>
  </conditionalFormatting>
  <conditionalFormatting sqref="BF17">
    <cfRule type="expression" dxfId="10" priority="30" stopIfTrue="1">
      <formula>BE27&gt;=10</formula>
    </cfRule>
  </conditionalFormatting>
  <conditionalFormatting sqref="J26">
    <cfRule type="expression" dxfId="9" priority="1" stopIfTrue="1">
      <formula>I27&gt;=1</formula>
    </cfRule>
  </conditionalFormatting>
  <conditionalFormatting sqref="J25">
    <cfRule type="expression" dxfId="8" priority="2" stopIfTrue="1">
      <formula>I27&gt;=2</formula>
    </cfRule>
  </conditionalFormatting>
  <conditionalFormatting sqref="J24">
    <cfRule type="expression" dxfId="7" priority="3" stopIfTrue="1">
      <formula>I27&gt;=3</formula>
    </cfRule>
  </conditionalFormatting>
  <conditionalFormatting sqref="J23">
    <cfRule type="expression" dxfId="6" priority="4" stopIfTrue="1">
      <formula>I27&gt;=4</formula>
    </cfRule>
  </conditionalFormatting>
  <conditionalFormatting sqref="J22">
    <cfRule type="expression" dxfId="5" priority="5" stopIfTrue="1">
      <formula>I27&gt;=5</formula>
    </cfRule>
  </conditionalFormatting>
  <conditionalFormatting sqref="J21">
    <cfRule type="expression" dxfId="4" priority="6" stopIfTrue="1">
      <formula>I27&gt;=6</formula>
    </cfRule>
  </conditionalFormatting>
  <conditionalFormatting sqref="J20">
    <cfRule type="expression" dxfId="3" priority="7" stopIfTrue="1">
      <formula>I27&gt;=7</formula>
    </cfRule>
  </conditionalFormatting>
  <conditionalFormatting sqref="J19">
    <cfRule type="expression" dxfId="2" priority="8" stopIfTrue="1">
      <formula>I27&gt;=8</formula>
    </cfRule>
  </conditionalFormatting>
  <conditionalFormatting sqref="J18">
    <cfRule type="expression" dxfId="1" priority="9" stopIfTrue="1">
      <formula>I27&gt;=9</formula>
    </cfRule>
  </conditionalFormatting>
  <conditionalFormatting sqref="J17">
    <cfRule type="expression" dxfId="0" priority="10" stopIfTrue="1">
      <formula>I27&gt;=10</formula>
    </cfRule>
  </conditionalFormatting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94" orientation="landscape" r:id="rId1"/>
  <headerFooter alignWithMargins="0">
    <oddHeader>&amp;Lたし算・ひき算基礎マスター「メキメキ52週プリント」９</oddHeader>
  </headerFooter>
  <drawing r:id="rId2"/>
  <legacyDrawing r:id="rId3"/>
  <oleObjects>
    <mc:AlternateContent xmlns:mc="http://schemas.openxmlformats.org/markup-compatibility/2006">
      <mc:Choice Requires="x14">
        <oleObject progId="HPT.Document.1" shapeId="1026" r:id="rId4">
          <objectPr defaultSize="0" autoPict="0" r:id="rId5">
            <anchor moveWithCells="1">
              <from>
                <xdr:col>65</xdr:col>
                <xdr:colOff>323850</xdr:colOff>
                <xdr:row>0</xdr:row>
                <xdr:rowOff>0</xdr:rowOff>
              </from>
              <to>
                <xdr:col>66</xdr:col>
                <xdr:colOff>285750</xdr:colOff>
                <xdr:row>2</xdr:row>
                <xdr:rowOff>342900</xdr:rowOff>
              </to>
            </anchor>
          </objectPr>
        </oleObject>
      </mc:Choice>
      <mc:Fallback>
        <oleObject progId="HPT.Document.1" shapeId="1026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2"/>
  <sheetViews>
    <sheetView workbookViewId="0">
      <selection activeCell="T18" sqref="T18"/>
    </sheetView>
  </sheetViews>
  <sheetFormatPr defaultRowHeight="13.5"/>
  <cols>
    <col min="2" max="2" width="3.5" bestFit="1" customWidth="1"/>
    <col min="3" max="4" width="2.5" bestFit="1" customWidth="1"/>
    <col min="7" max="7" width="3.5" bestFit="1" customWidth="1"/>
    <col min="8" max="9" width="2.5" bestFit="1" customWidth="1"/>
    <col min="12" max="12" width="5.875" bestFit="1" customWidth="1"/>
    <col min="13" max="14" width="2.5" bestFit="1" customWidth="1"/>
    <col min="15" max="15" width="2.5" customWidth="1"/>
    <col min="17" max="19" width="2.5" bestFit="1" customWidth="1"/>
  </cols>
  <sheetData>
    <row r="1" spans="1:19">
      <c r="A1">
        <v>1</v>
      </c>
      <c r="B1">
        <f ca="1">RANK(A1,A$1:A$5,0)</f>
        <v>1</v>
      </c>
      <c r="C1">
        <f ca="1">VLOOKUP(1,date3,2,0)</f>
        <v>2</v>
      </c>
      <c r="D1">
        <f ca="1">VLOOKUP(1,date3,3,0)</f>
        <v>5</v>
      </c>
      <c r="F1">
        <v>1</v>
      </c>
      <c r="G1">
        <f ca="1">RANK(F1,F$1:F$5,0)</f>
        <v>1</v>
      </c>
      <c r="H1">
        <f ca="1">VLOOKUP(3,date3,2,0)</f>
        <v>2</v>
      </c>
      <c r="I1">
        <f ca="1">VLOOKUP(3,date3,3,0)</f>
        <v>6</v>
      </c>
      <c r="K1">
        <v>1</v>
      </c>
      <c r="L1">
        <f ca="1">RANK(K1,K$1:K$5,0)</f>
        <v>1</v>
      </c>
      <c r="M1">
        <f ca="1">VLOOKUP(5,date3,2,0)</f>
        <v>1</v>
      </c>
      <c r="N1">
        <f ca="1">VLOOKUP(5,date3,3,0)</f>
        <v>8</v>
      </c>
    </row>
    <row r="2" spans="1:19">
      <c r="A2">
        <f t="shared" ref="A2:A5" ca="1" si="0">RAND()</f>
        <v>0.11610943624010528</v>
      </c>
      <c r="B2">
        <f t="shared" ref="B2:B5" ca="1" si="1">RANK(A2,A$1:A$5,0)</f>
        <v>4</v>
      </c>
      <c r="C2">
        <f ca="1">VLOOKUP(2,date3,2,0)</f>
        <v>3</v>
      </c>
      <c r="D2">
        <f ca="1">VLOOKUP(2,date3,3,0)</f>
        <v>4</v>
      </c>
      <c r="F2">
        <f t="shared" ref="F2:F5" ca="1" si="2">RAND()</f>
        <v>0.53669102431044013</v>
      </c>
      <c r="G2">
        <f t="shared" ref="G2:G5" ca="1" si="3">RANK(F2,F$1:F$5,0)</f>
        <v>4</v>
      </c>
      <c r="H2">
        <f ca="1">VLOOKUP(4,date3,2,0)</f>
        <v>5</v>
      </c>
      <c r="I2">
        <f ca="1">VLOOKUP(4,date3,3,0)</f>
        <v>1</v>
      </c>
      <c r="K2">
        <f t="shared" ref="K2:K5" ca="1" si="4">RAND()</f>
        <v>0.12195476011485828</v>
      </c>
      <c r="L2">
        <f t="shared" ref="L2:L5" ca="1" si="5">RANK(K2,K$1:K$5,0)</f>
        <v>4</v>
      </c>
      <c r="M2">
        <f ca="1">VLOOKUP(6,date3,2,0)</f>
        <v>2</v>
      </c>
      <c r="N2">
        <f ca="1">VLOOKUP(6,date3,3,0)</f>
        <v>4</v>
      </c>
    </row>
    <row r="3" spans="1:19">
      <c r="A3">
        <f t="shared" ca="1" si="0"/>
        <v>0.8134401719508294</v>
      </c>
      <c r="B3">
        <f t="shared" ca="1" si="1"/>
        <v>2</v>
      </c>
      <c r="C3">
        <f ca="1">VLOOKUP(1,date1,2,0)</f>
        <v>3</v>
      </c>
      <c r="D3">
        <f ca="1">VLOOKUP(1,date1,3,0)</f>
        <v>2</v>
      </c>
      <c r="F3">
        <f t="shared" ca="1" si="2"/>
        <v>0.49086371993606659</v>
      </c>
      <c r="G3">
        <f t="shared" ca="1" si="3"/>
        <v>5</v>
      </c>
      <c r="H3">
        <f ca="1">VLOOKUP(2,date1,2,0)</f>
        <v>1</v>
      </c>
      <c r="I3">
        <f ca="1">VLOOKUP(2,date1,3,0)</f>
        <v>3</v>
      </c>
      <c r="K3">
        <f t="shared" ca="1" si="4"/>
        <v>0.50941304772718587</v>
      </c>
      <c r="L3">
        <f t="shared" ca="1" si="5"/>
        <v>2</v>
      </c>
      <c r="M3">
        <f ca="1">VLOOKUP(3,date1,2,0)</f>
        <v>3</v>
      </c>
      <c r="N3">
        <f ca="1">VLOOKUP(3,date1,3,0)</f>
        <v>1</v>
      </c>
    </row>
    <row r="4" spans="1:19">
      <c r="A4">
        <f t="shared" ca="1" si="0"/>
        <v>3.6758076691171593E-2</v>
      </c>
      <c r="B4">
        <f t="shared" ca="1" si="1"/>
        <v>5</v>
      </c>
      <c r="C4">
        <f ca="1">VLOOKUP(1,date4,2,0)</f>
        <v>5</v>
      </c>
      <c r="D4">
        <f ca="1">VLOOKUP(1,date4,3,0)</f>
        <v>5</v>
      </c>
      <c r="F4">
        <f t="shared" ca="1" si="2"/>
        <v>0.59971192505027926</v>
      </c>
      <c r="G4">
        <f t="shared" ca="1" si="3"/>
        <v>3</v>
      </c>
      <c r="H4">
        <f ca="1">VLOOKUP(2,date4,2,0)</f>
        <v>4</v>
      </c>
      <c r="I4">
        <f ca="1">VLOOKUP(2,date4,3,0)</f>
        <v>6</v>
      </c>
      <c r="K4">
        <f t="shared" ca="1" si="4"/>
        <v>0.44575033058667213</v>
      </c>
      <c r="L4">
        <f t="shared" ca="1" si="5"/>
        <v>3</v>
      </c>
      <c r="M4">
        <f ca="1">VLOOKUP(3,date4,2,0)</f>
        <v>7</v>
      </c>
      <c r="N4">
        <f ca="1">VLOOKUP(3,date4,3,0)</f>
        <v>3</v>
      </c>
    </row>
    <row r="5" spans="1:19">
      <c r="A5">
        <f t="shared" ca="1" si="0"/>
        <v>0.32209954757019976</v>
      </c>
      <c r="B5">
        <f t="shared" ca="1" si="1"/>
        <v>3</v>
      </c>
      <c r="C5">
        <f ca="1">VLOOKUP(1,date2,2,0)</f>
        <v>0</v>
      </c>
      <c r="D5">
        <f ca="1">VLOOKUP(1,date2,3,0)</f>
        <v>1</v>
      </c>
      <c r="F5">
        <f t="shared" ca="1" si="2"/>
        <v>0.67244886806898074</v>
      </c>
      <c r="G5">
        <f t="shared" ca="1" si="3"/>
        <v>2</v>
      </c>
      <c r="H5">
        <f ca="1">VLOOKUP(2,date2,2,0)</f>
        <v>4</v>
      </c>
      <c r="I5">
        <f ca="1">VLOOKUP(2,date2,3,0)</f>
        <v>0</v>
      </c>
      <c r="K5">
        <f t="shared" ca="1" si="4"/>
        <v>0.10769261413752995</v>
      </c>
      <c r="L5">
        <f t="shared" ca="1" si="5"/>
        <v>5</v>
      </c>
      <c r="M5">
        <f ca="1">VLOOKUP(3,date2,2,0)</f>
        <v>2</v>
      </c>
      <c r="N5">
        <f ca="1">VLOOKUP(3,date2,3,0)</f>
        <v>0</v>
      </c>
    </row>
    <row r="7" spans="1:19">
      <c r="A7">
        <f t="shared" ref="A7:A16" ca="1" si="6">RAND()</f>
        <v>0.56769581414024228</v>
      </c>
      <c r="B7">
        <f ca="1">RANK(A7,A$7:A$16)</f>
        <v>7</v>
      </c>
      <c r="C7">
        <v>1</v>
      </c>
      <c r="D7">
        <v>1</v>
      </c>
      <c r="F7">
        <f t="shared" ref="F7:F16" ca="1" si="7">RAND()</f>
        <v>0.16626654760372273</v>
      </c>
      <c r="G7">
        <f t="shared" ref="G7:G16" ca="1" si="8">RANK(F7,F$7:F$16)</f>
        <v>9</v>
      </c>
      <c r="H7">
        <v>0</v>
      </c>
      <c r="I7">
        <v>0</v>
      </c>
      <c r="K7">
        <f t="shared" ref="K7:K32" ca="1" si="9">RAND()</f>
        <v>0.83022458621364559</v>
      </c>
      <c r="L7">
        <f ca="1">RANK(K7,K$7:K$32)</f>
        <v>5</v>
      </c>
      <c r="M7">
        <v>1</v>
      </c>
      <c r="N7">
        <v>8</v>
      </c>
      <c r="P7">
        <f t="shared" ref="P7:P15" ca="1" si="10">RAND()</f>
        <v>0.64718800657579911</v>
      </c>
      <c r="Q7">
        <f ca="1">RANK(P7,P$7:P$15,0)</f>
        <v>4</v>
      </c>
      <c r="R7">
        <v>1</v>
      </c>
      <c r="S7">
        <v>9</v>
      </c>
    </row>
    <row r="8" spans="1:19">
      <c r="A8">
        <f t="shared" ca="1" si="6"/>
        <v>0.29213058947977166</v>
      </c>
      <c r="B8">
        <f t="shared" ref="B8:B16" ca="1" si="11">RANK(A8,A$7:A$16)</f>
        <v>10</v>
      </c>
      <c r="C8">
        <v>2</v>
      </c>
      <c r="D8">
        <v>1</v>
      </c>
      <c r="F8">
        <f t="shared" ca="1" si="7"/>
        <v>0.97480646008187166</v>
      </c>
      <c r="G8">
        <f t="shared" ca="1" si="8"/>
        <v>1</v>
      </c>
      <c r="H8">
        <v>0</v>
      </c>
      <c r="I8">
        <v>1</v>
      </c>
      <c r="K8">
        <f t="shared" ca="1" si="9"/>
        <v>0.7089297682729121</v>
      </c>
      <c r="L8">
        <f t="shared" ref="L8:L32" ca="1" si="12">RANK(K8,K$7:K$32)</f>
        <v>10</v>
      </c>
      <c r="M8">
        <v>1</v>
      </c>
      <c r="N8">
        <v>7</v>
      </c>
      <c r="P8">
        <f t="shared" ca="1" si="10"/>
        <v>0.22808615172704017</v>
      </c>
      <c r="Q8">
        <f t="shared" ref="Q8:Q15" ca="1" si="13">RANK(P8,P$7:P$15,0)</f>
        <v>6</v>
      </c>
      <c r="R8">
        <v>2</v>
      </c>
      <c r="S8">
        <v>8</v>
      </c>
    </row>
    <row r="9" spans="1:19">
      <c r="A9">
        <f t="shared" ca="1" si="6"/>
        <v>0.95107956552799711</v>
      </c>
      <c r="B9">
        <f t="shared" ca="1" si="11"/>
        <v>3</v>
      </c>
      <c r="C9">
        <v>3</v>
      </c>
      <c r="D9">
        <v>1</v>
      </c>
      <c r="F9">
        <f t="shared" ca="1" si="7"/>
        <v>0.30447686396957696</v>
      </c>
      <c r="G9">
        <f t="shared" ca="1" si="8"/>
        <v>8</v>
      </c>
      <c r="H9">
        <v>0</v>
      </c>
      <c r="I9">
        <v>2</v>
      </c>
      <c r="K9">
        <f t="shared" ca="1" si="9"/>
        <v>0.41668032422267265</v>
      </c>
      <c r="L9">
        <f t="shared" ca="1" si="12"/>
        <v>16</v>
      </c>
      <c r="M9">
        <v>1</v>
      </c>
      <c r="N9">
        <v>6</v>
      </c>
      <c r="P9">
        <f t="shared" ca="1" si="10"/>
        <v>0.11375023348159807</v>
      </c>
      <c r="Q9">
        <f t="shared" ca="1" si="13"/>
        <v>9</v>
      </c>
      <c r="R9">
        <v>3</v>
      </c>
      <c r="S9">
        <v>7</v>
      </c>
    </row>
    <row r="10" spans="1:19">
      <c r="A10">
        <f t="shared" ca="1" si="6"/>
        <v>0.36965229428083834</v>
      </c>
      <c r="B10">
        <f t="shared" ca="1" si="11"/>
        <v>8</v>
      </c>
      <c r="C10">
        <v>4</v>
      </c>
      <c r="D10">
        <v>1</v>
      </c>
      <c r="F10">
        <f t="shared" ca="1" si="7"/>
        <v>0.54066051082226185</v>
      </c>
      <c r="G10">
        <f t="shared" ca="1" si="8"/>
        <v>5</v>
      </c>
      <c r="H10">
        <v>0</v>
      </c>
      <c r="I10">
        <v>3</v>
      </c>
      <c r="K10">
        <f t="shared" ca="1" si="9"/>
        <v>0.21280861328941036</v>
      </c>
      <c r="L10">
        <f t="shared" ca="1" si="12"/>
        <v>22</v>
      </c>
      <c r="M10">
        <v>1</v>
      </c>
      <c r="N10">
        <v>5</v>
      </c>
      <c r="P10">
        <f t="shared" ca="1" si="10"/>
        <v>0.79488671122969656</v>
      </c>
      <c r="Q10">
        <f t="shared" ca="1" si="13"/>
        <v>2</v>
      </c>
      <c r="R10">
        <v>4</v>
      </c>
      <c r="S10">
        <v>6</v>
      </c>
    </row>
    <row r="11" spans="1:19">
      <c r="A11">
        <f t="shared" ca="1" si="6"/>
        <v>0.67171050480971872</v>
      </c>
      <c r="B11">
        <f t="shared" ca="1" si="11"/>
        <v>5</v>
      </c>
      <c r="C11">
        <v>1</v>
      </c>
      <c r="D11">
        <v>2</v>
      </c>
      <c r="F11">
        <f t="shared" ca="1" si="7"/>
        <v>0.10372540916732875</v>
      </c>
      <c r="G11">
        <f t="shared" ca="1" si="8"/>
        <v>10</v>
      </c>
      <c r="H11">
        <v>0</v>
      </c>
      <c r="I11">
        <v>4</v>
      </c>
      <c r="K11">
        <f t="shared" ca="1" si="9"/>
        <v>1.303999123128341E-2</v>
      </c>
      <c r="L11">
        <f t="shared" ca="1" si="12"/>
        <v>26</v>
      </c>
      <c r="M11">
        <v>2</v>
      </c>
      <c r="N11">
        <v>7</v>
      </c>
      <c r="P11">
        <f t="shared" ca="1" si="10"/>
        <v>0.81767373466625604</v>
      </c>
      <c r="Q11">
        <f t="shared" ca="1" si="13"/>
        <v>1</v>
      </c>
      <c r="R11">
        <v>5</v>
      </c>
      <c r="S11">
        <v>5</v>
      </c>
    </row>
    <row r="12" spans="1:19">
      <c r="A12">
        <f t="shared" ca="1" si="6"/>
        <v>0.58706230194798759</v>
      </c>
      <c r="B12">
        <f t="shared" ca="1" si="11"/>
        <v>6</v>
      </c>
      <c r="C12">
        <v>2</v>
      </c>
      <c r="D12">
        <v>2</v>
      </c>
      <c r="F12">
        <f t="shared" ca="1" si="7"/>
        <v>0.69098687328470676</v>
      </c>
      <c r="G12">
        <f t="shared" ca="1" si="8"/>
        <v>4</v>
      </c>
      <c r="H12">
        <v>1</v>
      </c>
      <c r="I12">
        <v>0</v>
      </c>
      <c r="K12">
        <f t="shared" ca="1" si="9"/>
        <v>0.90660426870916633</v>
      </c>
      <c r="L12">
        <f t="shared" ca="1" si="12"/>
        <v>3</v>
      </c>
      <c r="M12">
        <v>2</v>
      </c>
      <c r="N12">
        <v>6</v>
      </c>
      <c r="P12">
        <f t="shared" ca="1" si="10"/>
        <v>0.22389936149247835</v>
      </c>
      <c r="Q12">
        <f t="shared" ca="1" si="13"/>
        <v>7</v>
      </c>
      <c r="R12">
        <v>6</v>
      </c>
      <c r="S12">
        <v>4</v>
      </c>
    </row>
    <row r="13" spans="1:19">
      <c r="A13">
        <f t="shared" ca="1" si="6"/>
        <v>0.98589807133734852</v>
      </c>
      <c r="B13">
        <f t="shared" ca="1" si="11"/>
        <v>1</v>
      </c>
      <c r="C13">
        <v>3</v>
      </c>
      <c r="D13">
        <v>2</v>
      </c>
      <c r="F13">
        <f t="shared" ca="1" si="7"/>
        <v>0.82073256463343425</v>
      </c>
      <c r="G13">
        <f t="shared" ca="1" si="8"/>
        <v>3</v>
      </c>
      <c r="H13">
        <v>2</v>
      </c>
      <c r="I13">
        <v>0</v>
      </c>
      <c r="K13">
        <f t="shared" ca="1" si="9"/>
        <v>0.98336732413869643</v>
      </c>
      <c r="L13">
        <f t="shared" ca="1" si="12"/>
        <v>1</v>
      </c>
      <c r="M13">
        <v>2</v>
      </c>
      <c r="N13">
        <v>5</v>
      </c>
      <c r="P13">
        <f t="shared" ca="1" si="10"/>
        <v>0.71687059192976355</v>
      </c>
      <c r="Q13">
        <f t="shared" ca="1" si="13"/>
        <v>3</v>
      </c>
      <c r="R13">
        <v>7</v>
      </c>
      <c r="S13">
        <v>3</v>
      </c>
    </row>
    <row r="14" spans="1:19">
      <c r="A14">
        <f t="shared" ca="1" si="6"/>
        <v>0.97376642062375851</v>
      </c>
      <c r="B14">
        <f t="shared" ca="1" si="11"/>
        <v>2</v>
      </c>
      <c r="C14">
        <v>1</v>
      </c>
      <c r="D14">
        <v>3</v>
      </c>
      <c r="F14">
        <f t="shared" ca="1" si="7"/>
        <v>0.31729817781727676</v>
      </c>
      <c r="G14">
        <f t="shared" ca="1" si="8"/>
        <v>7</v>
      </c>
      <c r="H14">
        <v>3</v>
      </c>
      <c r="I14">
        <v>0</v>
      </c>
      <c r="K14">
        <f t="shared" ca="1" si="9"/>
        <v>0.82712024489493252</v>
      </c>
      <c r="L14">
        <f t="shared" ca="1" si="12"/>
        <v>6</v>
      </c>
      <c r="M14">
        <v>2</v>
      </c>
      <c r="N14">
        <v>4</v>
      </c>
      <c r="P14">
        <f t="shared" ca="1" si="10"/>
        <v>0.29651114398479728</v>
      </c>
      <c r="Q14">
        <f t="shared" ca="1" si="13"/>
        <v>5</v>
      </c>
      <c r="R14">
        <v>8</v>
      </c>
      <c r="S14">
        <v>2</v>
      </c>
    </row>
    <row r="15" spans="1:19">
      <c r="A15">
        <f t="shared" ca="1" si="6"/>
        <v>0.34890827924959256</v>
      </c>
      <c r="B15">
        <f t="shared" ca="1" si="11"/>
        <v>9</v>
      </c>
      <c r="C15">
        <v>2</v>
      </c>
      <c r="D15">
        <v>3</v>
      </c>
      <c r="F15">
        <f t="shared" ca="1" si="7"/>
        <v>0.89563251170114799</v>
      </c>
      <c r="G15">
        <f t="shared" ca="1" si="8"/>
        <v>2</v>
      </c>
      <c r="H15">
        <v>4</v>
      </c>
      <c r="I15">
        <v>0</v>
      </c>
      <c r="K15">
        <f t="shared" ca="1" si="9"/>
        <v>0.63280605081534602</v>
      </c>
      <c r="L15">
        <f t="shared" ca="1" si="12"/>
        <v>14</v>
      </c>
      <c r="M15">
        <v>3</v>
      </c>
      <c r="N15">
        <v>6</v>
      </c>
      <c r="P15">
        <f t="shared" ca="1" si="10"/>
        <v>0.16306806061114765</v>
      </c>
      <c r="Q15">
        <f t="shared" ca="1" si="13"/>
        <v>8</v>
      </c>
      <c r="R15">
        <v>9</v>
      </c>
      <c r="S15">
        <v>1</v>
      </c>
    </row>
    <row r="16" spans="1:19">
      <c r="A16">
        <f t="shared" ca="1" si="6"/>
        <v>0.79986300714961656</v>
      </c>
      <c r="B16">
        <f t="shared" ca="1" si="11"/>
        <v>4</v>
      </c>
      <c r="C16">
        <v>1</v>
      </c>
      <c r="D16">
        <v>4</v>
      </c>
      <c r="F16">
        <f t="shared" ca="1" si="7"/>
        <v>0.32423106043426664</v>
      </c>
      <c r="G16">
        <f t="shared" ca="1" si="8"/>
        <v>6</v>
      </c>
      <c r="H16">
        <v>5</v>
      </c>
      <c r="I16">
        <v>0</v>
      </c>
      <c r="K16">
        <f t="shared" ca="1" si="9"/>
        <v>2.6997780665627746E-2</v>
      </c>
      <c r="L16">
        <f t="shared" ca="1" si="12"/>
        <v>25</v>
      </c>
      <c r="M16">
        <v>3</v>
      </c>
      <c r="N16">
        <v>5</v>
      </c>
    </row>
    <row r="17" spans="11:14">
      <c r="K17">
        <f t="shared" ca="1" si="9"/>
        <v>0.92847018276520699</v>
      </c>
      <c r="L17">
        <f t="shared" ca="1" si="12"/>
        <v>2</v>
      </c>
      <c r="M17">
        <v>3</v>
      </c>
      <c r="N17">
        <v>4</v>
      </c>
    </row>
    <row r="18" spans="11:14">
      <c r="K18">
        <f t="shared" ca="1" si="9"/>
        <v>0.23878650129037293</v>
      </c>
      <c r="L18">
        <f t="shared" ca="1" si="12"/>
        <v>20</v>
      </c>
      <c r="M18">
        <v>3</v>
      </c>
      <c r="N18">
        <v>3</v>
      </c>
    </row>
    <row r="19" spans="11:14">
      <c r="K19">
        <f t="shared" ca="1" si="9"/>
        <v>0.13764648564349058</v>
      </c>
      <c r="L19">
        <f t="shared" ca="1" si="12"/>
        <v>23</v>
      </c>
      <c r="M19">
        <v>4</v>
      </c>
      <c r="N19">
        <v>5</v>
      </c>
    </row>
    <row r="20" spans="11:14">
      <c r="K20">
        <f t="shared" ca="1" si="9"/>
        <v>0.25499339097200502</v>
      </c>
      <c r="L20">
        <f t="shared" ca="1" si="12"/>
        <v>19</v>
      </c>
      <c r="M20">
        <v>4</v>
      </c>
      <c r="N20">
        <v>4</v>
      </c>
    </row>
    <row r="21" spans="11:14">
      <c r="K21">
        <f t="shared" ca="1" si="9"/>
        <v>0.67348641128802789</v>
      </c>
      <c r="L21">
        <f t="shared" ca="1" si="12"/>
        <v>12</v>
      </c>
      <c r="M21">
        <v>4</v>
      </c>
      <c r="N21">
        <v>3</v>
      </c>
    </row>
    <row r="22" spans="11:14">
      <c r="K22">
        <f t="shared" ca="1" si="9"/>
        <v>0.59139294706800716</v>
      </c>
      <c r="L22">
        <f t="shared" ca="1" si="12"/>
        <v>15</v>
      </c>
      <c r="M22">
        <v>4</v>
      </c>
      <c r="N22">
        <v>2</v>
      </c>
    </row>
    <row r="23" spans="11:14">
      <c r="K23">
        <f t="shared" ca="1" si="9"/>
        <v>3.8374034588102623E-2</v>
      </c>
      <c r="L23">
        <f t="shared" ca="1" si="12"/>
        <v>24</v>
      </c>
      <c r="M23">
        <v>5</v>
      </c>
      <c r="N23">
        <v>4</v>
      </c>
    </row>
    <row r="24" spans="11:14">
      <c r="K24">
        <f t="shared" ca="1" si="9"/>
        <v>0.67569597667834358</v>
      </c>
      <c r="L24">
        <f t="shared" ca="1" si="12"/>
        <v>11</v>
      </c>
      <c r="M24">
        <v>5</v>
      </c>
      <c r="N24">
        <v>3</v>
      </c>
    </row>
    <row r="25" spans="11:14">
      <c r="K25">
        <f t="shared" ca="1" si="9"/>
        <v>0.73142889034311986</v>
      </c>
      <c r="L25">
        <f t="shared" ca="1" si="12"/>
        <v>9</v>
      </c>
      <c r="M25">
        <v>5</v>
      </c>
      <c r="N25">
        <v>2</v>
      </c>
    </row>
    <row r="26" spans="11:14">
      <c r="K26">
        <f t="shared" ca="1" si="9"/>
        <v>0.86091481120025926</v>
      </c>
      <c r="L26">
        <f t="shared" ca="1" si="12"/>
        <v>4</v>
      </c>
      <c r="M26">
        <v>5</v>
      </c>
      <c r="N26">
        <v>1</v>
      </c>
    </row>
    <row r="27" spans="11:14">
      <c r="K27">
        <f t="shared" ca="1" si="9"/>
        <v>0.22121176605598747</v>
      </c>
      <c r="L27">
        <f t="shared" ca="1" si="12"/>
        <v>21</v>
      </c>
      <c r="M27">
        <v>6</v>
      </c>
      <c r="N27">
        <v>3</v>
      </c>
    </row>
    <row r="28" spans="11:14">
      <c r="K28">
        <f t="shared" ca="1" si="9"/>
        <v>0.65656322613786033</v>
      </c>
      <c r="L28">
        <f t="shared" ca="1" si="12"/>
        <v>13</v>
      </c>
      <c r="M28">
        <v>6</v>
      </c>
      <c r="N28">
        <v>2</v>
      </c>
    </row>
    <row r="29" spans="11:14">
      <c r="K29">
        <f t="shared" ca="1" si="9"/>
        <v>0.30888253450014624</v>
      </c>
      <c r="L29">
        <f t="shared" ca="1" si="12"/>
        <v>18</v>
      </c>
      <c r="M29">
        <v>6</v>
      </c>
      <c r="N29">
        <v>1</v>
      </c>
    </row>
    <row r="30" spans="11:14">
      <c r="K30">
        <f t="shared" ca="1" si="9"/>
        <v>0.40205794939041795</v>
      </c>
      <c r="L30">
        <f t="shared" ca="1" si="12"/>
        <v>17</v>
      </c>
      <c r="M30">
        <v>7</v>
      </c>
      <c r="N30">
        <v>2</v>
      </c>
    </row>
    <row r="31" spans="11:14">
      <c r="K31">
        <f t="shared" ca="1" si="9"/>
        <v>0.74097476468421197</v>
      </c>
      <c r="L31">
        <f t="shared" ca="1" si="12"/>
        <v>8</v>
      </c>
      <c r="M31">
        <v>7</v>
      </c>
      <c r="N31">
        <v>1</v>
      </c>
    </row>
    <row r="32" spans="11:14">
      <c r="K32">
        <f t="shared" ca="1" si="9"/>
        <v>0.80873678177071162</v>
      </c>
      <c r="L32">
        <f t="shared" ca="1" si="12"/>
        <v>7</v>
      </c>
      <c r="M32">
        <v>8</v>
      </c>
      <c r="N32">
        <v>1</v>
      </c>
    </row>
  </sheetData>
  <phoneticPr fontId="1"/>
  <pageMargins left="0.75" right="0.75" top="1" bottom="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/>
  <pageMargins left="0.75" right="0.75" top="1" bottom="1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8</vt:i4>
      </vt:variant>
    </vt:vector>
  </HeadingPairs>
  <TitlesOfParts>
    <vt:vector size="11" baseType="lpstr">
      <vt:lpstr>印刷シート</vt:lpstr>
      <vt:lpstr>Sheet2</vt:lpstr>
      <vt:lpstr>Sheet3</vt:lpstr>
      <vt:lpstr>date1</vt:lpstr>
      <vt:lpstr>date2</vt:lpstr>
      <vt:lpstr>date3</vt:lpstr>
      <vt:lpstr>date4</vt:lpstr>
      <vt:lpstr>list1</vt:lpstr>
      <vt:lpstr>list2</vt:lpstr>
      <vt:lpstr>list3</vt:lpstr>
      <vt:lpstr>印刷シート!Print_Area</vt:lpstr>
    </vt:vector>
  </TitlesOfParts>
  <Company>MCJ PC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nakao</dc:creator>
  <cp:lastModifiedBy>nakao</cp:lastModifiedBy>
  <cp:lastPrinted>2016-03-16T03:13:49Z</cp:lastPrinted>
  <dcterms:created xsi:type="dcterms:W3CDTF">2008-01-18T04:55:24Z</dcterms:created>
  <dcterms:modified xsi:type="dcterms:W3CDTF">2016-08-26T00:59:33Z</dcterms:modified>
</cp:coreProperties>
</file>